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9D9A843F-E9D1-4429-98A9-9CEB4860F2D3}" xr6:coauthVersionLast="47" xr6:coauthVersionMax="47" xr10:uidLastSave="{00000000-0000-0000-0000-000000000000}"/>
  <bookViews>
    <workbookView xWindow="150" yWindow="90" windowWidth="28470" windowHeight="13260" tabRatio="738" xr2:uid="{00000000-000D-0000-FFFF-FFFF00000000}"/>
  </bookViews>
  <sheets>
    <sheet name="103" sheetId="144" r:id="rId1"/>
    <sheet name="104" sheetId="142" r:id="rId2"/>
    <sheet name="105" sheetId="143" r:id="rId3"/>
    <sheet name="106" sheetId="94" r:id="rId4"/>
  </sheets>
  <definedNames>
    <definedName name="_xlnm.Print_Area" localSheetId="0">'103'!$A$1:$O$57</definedName>
    <definedName name="_xlnm.Print_Area" localSheetId="1">'104'!$B$1:$J$52</definedName>
    <definedName name="_xlnm.Print_Area" localSheetId="2">'105'!$B$1:$L$26</definedName>
    <definedName name="_xlnm.Print_Area" localSheetId="3">'106'!$B$1:$I$48</definedName>
    <definedName name="Z_499EFEED_8286_4845_A121_435A7A306641_.wvu.PrintArea" localSheetId="1" hidden="1">'104'!$B$33:$J$52</definedName>
    <definedName name="Z_499EFEED_8286_4845_A121_435A7A306641_.wvu.PrintArea" localSheetId="2" hidden="1">'105'!$B$1:$L$27</definedName>
    <definedName name="Z_499EFEED_8286_4845_A121_435A7A306641_.wvu.PrintArea" localSheetId="3" hidden="1">'106'!$B$1:$I$48</definedName>
    <definedName name="Z_CD237F93_D507_46A3_BD78_34D8B99092D1_.wvu.PrintArea" localSheetId="1" hidden="1">'104'!$B$33:$J$52</definedName>
    <definedName name="Z_CD237F93_D507_46A3_BD78_34D8B99092D1_.wvu.PrintArea" localSheetId="2" hidden="1">'105'!$B$1:$L$27</definedName>
    <definedName name="Z_E2CC9FC4_0BC0_436E_ADCD_359C2FAFDB29_.wvu.PrintArea" localSheetId="1" hidden="1">'104'!$B$33:$J$52</definedName>
    <definedName name="Z_E2CC9FC4_0BC0_436E_ADCD_359C2FAFDB29_.wvu.PrintArea" localSheetId="2" hidden="1">'105'!$B$1:$L$27</definedName>
    <definedName name="Z_E6102C81_66EB_431A_8D8E_4AF70093C129_.wvu.PrintArea" localSheetId="1" hidden="1">'104'!$B$33:$J$52</definedName>
    <definedName name="Z_E6102C81_66EB_431A_8D8E_4AF70093C129_.wvu.PrintArea" localSheetId="2" hidden="1">'105'!$B$1:$L$27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43" l="1"/>
  <c r="L22" i="143"/>
  <c r="L21" i="143"/>
  <c r="K23" i="143"/>
  <c r="K22" i="143"/>
  <c r="K21" i="143"/>
  <c r="J23" i="143"/>
  <c r="J22" i="143"/>
  <c r="J21" i="143"/>
  <c r="I6" i="143" l="1"/>
  <c r="J6" i="143"/>
  <c r="K6" i="143"/>
  <c r="L6" i="143"/>
  <c r="I13" i="143"/>
  <c r="J13" i="143"/>
  <c r="K13" i="143"/>
  <c r="L13" i="143"/>
  <c r="I14" i="143"/>
  <c r="J14" i="143"/>
  <c r="K14" i="143"/>
  <c r="L14" i="143"/>
  <c r="I15" i="143"/>
  <c r="J15" i="143"/>
  <c r="K15" i="143"/>
  <c r="L15" i="143"/>
  <c r="I16" i="143"/>
  <c r="J16" i="143"/>
  <c r="K16" i="143"/>
  <c r="L16" i="143"/>
  <c r="I17" i="143"/>
  <c r="J17" i="143"/>
  <c r="K17" i="143"/>
  <c r="L17" i="143"/>
  <c r="I18" i="143"/>
  <c r="J18" i="143"/>
  <c r="K18" i="143"/>
  <c r="L18" i="143"/>
  <c r="I19" i="143"/>
  <c r="J19" i="143"/>
  <c r="K19" i="143"/>
  <c r="L19" i="143"/>
  <c r="I23" i="143" l="1"/>
  <c r="I22" i="143"/>
  <c r="I21" i="143"/>
  <c r="E5" i="94" l="1"/>
  <c r="E6" i="94" l="1"/>
  <c r="H45" i="94"/>
  <c r="H44" i="94"/>
  <c r="H43" i="94"/>
  <c r="H42" i="94"/>
  <c r="H41" i="94"/>
  <c r="H40" i="94"/>
  <c r="H39" i="94"/>
  <c r="H38" i="94"/>
  <c r="H37" i="94"/>
  <c r="H36" i="94"/>
  <c r="H35" i="94"/>
  <c r="H34" i="94"/>
  <c r="H33" i="94"/>
  <c r="H32" i="94"/>
  <c r="H31" i="94"/>
  <c r="H30" i="94" l="1"/>
  <c r="H29" i="94"/>
  <c r="H28" i="94"/>
  <c r="H27" i="94"/>
  <c r="H26" i="94"/>
  <c r="H25" i="94"/>
  <c r="H24" i="94"/>
  <c r="H23" i="94"/>
  <c r="H22" i="94"/>
  <c r="H21" i="94"/>
  <c r="H20" i="94"/>
  <c r="H19" i="94"/>
  <c r="H18" i="94"/>
  <c r="H17" i="94"/>
  <c r="H16" i="94"/>
  <c r="H15" i="94"/>
  <c r="H14" i="94"/>
  <c r="H13" i="94"/>
  <c r="H12" i="94"/>
  <c r="H11" i="94"/>
  <c r="H10" i="94"/>
  <c r="H9" i="94"/>
  <c r="H8" i="94"/>
  <c r="H7" i="94"/>
  <c r="H6" i="94"/>
  <c r="H5" i="94"/>
  <c r="E45" i="94"/>
  <c r="E44" i="94"/>
  <c r="E43" i="94"/>
  <c r="E42" i="94"/>
  <c r="E41" i="94"/>
  <c r="E40" i="94"/>
  <c r="E39" i="94"/>
  <c r="E38" i="94"/>
  <c r="E37" i="94"/>
  <c r="E36" i="94"/>
  <c r="E35" i="94"/>
  <c r="E34" i="94"/>
  <c r="E33" i="94"/>
  <c r="E32" i="94"/>
  <c r="E31" i="94"/>
  <c r="E30" i="94"/>
  <c r="E29" i="94"/>
  <c r="E28" i="94"/>
  <c r="E2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7" i="94"/>
</calcChain>
</file>

<file path=xl/sharedStrings.xml><?xml version="1.0" encoding="utf-8"?>
<sst xmlns="http://schemas.openxmlformats.org/spreadsheetml/2006/main" count="213" uniqueCount="145">
  <si>
    <t>-</t>
    <phoneticPr fontId="9"/>
  </si>
  <si>
    <t xml:space="preserve"> (参考)県民経済計算</t>
    <phoneticPr fontId="9"/>
  </si>
  <si>
    <t>実  数</t>
  </si>
  <si>
    <t>輸入品に課される税・関税</t>
  </si>
  <si>
    <t>（控除）総資本形成に係る消費税</t>
  </si>
  <si>
    <t>資料：企画経営課（埼玉の市町村民経済計算）</t>
  </si>
  <si>
    <t>（内 訳）</t>
  </si>
  <si>
    <t>単位</t>
  </si>
  <si>
    <t>市内純生産</t>
  </si>
  <si>
    <t>千円</t>
  </si>
  <si>
    <t>就業者1人あたり市内純生産</t>
  </si>
  <si>
    <t>１人あたり市民所得</t>
  </si>
  <si>
    <t>人</t>
  </si>
  <si>
    <t>市内通勤就業者（昼間就業者数）</t>
  </si>
  <si>
    <t>県内総生産(名目)</t>
  </si>
  <si>
    <t>就業者1人あたり県内純生産</t>
  </si>
  <si>
    <t>１人あたり県民所得</t>
  </si>
  <si>
    <t>県民雇用者1人あたり雇用者報酬</t>
  </si>
  <si>
    <t>1人あたり家計最終消費支出</t>
  </si>
  <si>
    <t>総人口</t>
  </si>
  <si>
    <t>千人</t>
  </si>
  <si>
    <t>1人あたり国民所得</t>
  </si>
  <si>
    <t>対前年度　　増減率　（％）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</si>
  <si>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</si>
  <si>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</si>
  <si>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</si>
  <si>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</si>
  <si>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</si>
  <si>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</si>
  <si>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</si>
  <si>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</si>
  <si>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</si>
  <si>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</si>
  <si>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</si>
  <si>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</si>
  <si>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</si>
  <si>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 xml:space="preserve">上 尾 市 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</si>
  <si>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</si>
  <si>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</si>
  <si>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</si>
  <si>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</si>
  <si>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</si>
  <si>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</si>
  <si>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</si>
  <si>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</si>
  <si>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</si>
  <si>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</si>
  <si>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</si>
  <si>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</si>
  <si>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三 郷 市</t>
  </si>
  <si>
    <t>蓮 田 市</t>
  </si>
  <si>
    <t>坂 戸 市</t>
  </si>
  <si>
    <t>幸 手 市</t>
  </si>
  <si>
    <t>鶴ケ島市</t>
  </si>
  <si>
    <t>日 高 市</t>
  </si>
  <si>
    <t>春日部市</t>
  </si>
  <si>
    <t>東松山市</t>
  </si>
  <si>
    <t>富士見市</t>
  </si>
  <si>
    <t>市　名</t>
  </si>
  <si>
    <t>項          目</t>
  </si>
  <si>
    <t>総人口</t>
    <phoneticPr fontId="9"/>
  </si>
  <si>
    <t>総人口（推計人口)</t>
    <rPh sb="4" eb="6">
      <t>スイケイ</t>
    </rPh>
    <rPh sb="6" eb="8">
      <t>ジンコウ</t>
    </rPh>
    <phoneticPr fontId="9"/>
  </si>
  <si>
    <t>八潮市</t>
    <rPh sb="0" eb="3">
      <t>ヤシオシ</t>
    </rPh>
    <phoneticPr fontId="9"/>
  </si>
  <si>
    <t>白岡市</t>
    <rPh sb="0" eb="2">
      <t>シラオカ</t>
    </rPh>
    <rPh sb="2" eb="3">
      <t>シ</t>
    </rPh>
    <phoneticPr fontId="9"/>
  </si>
  <si>
    <t>吉 川 市</t>
    <phoneticPr fontId="9"/>
  </si>
  <si>
    <t>情報通信業</t>
    <rPh sb="0" eb="2">
      <t>ジョウホウ</t>
    </rPh>
    <rPh sb="2" eb="5">
      <t>ツウシンギョウ</t>
    </rPh>
    <phoneticPr fontId="9"/>
  </si>
  <si>
    <t>卸売・小売業</t>
    <phoneticPr fontId="9"/>
  </si>
  <si>
    <t>十億円</t>
    <rPh sb="0" eb="1">
      <t>ジュウ</t>
    </rPh>
    <phoneticPr fontId="9"/>
  </si>
  <si>
    <t>千円</t>
    <phoneticPr fontId="9"/>
  </si>
  <si>
    <t>国民所得(要素費用表示)</t>
    <rPh sb="5" eb="7">
      <t>ヨウソ</t>
    </rPh>
    <rPh sb="7" eb="9">
      <t>ヒヨウ</t>
    </rPh>
    <rPh sb="9" eb="11">
      <t>ヒョウジ</t>
    </rPh>
    <phoneticPr fontId="9"/>
  </si>
  <si>
    <t>千円</t>
    <rPh sb="0" eb="2">
      <t>センエン</t>
    </rPh>
    <phoneticPr fontId="9"/>
  </si>
  <si>
    <t>県民所得(要素費用表示)</t>
    <rPh sb="5" eb="7">
      <t>ヨウソ</t>
    </rPh>
    <rPh sb="7" eb="9">
      <t>ヒヨウ</t>
    </rPh>
    <rPh sb="9" eb="11">
      <t>ヒョウジ</t>
    </rPh>
    <phoneticPr fontId="9"/>
  </si>
  <si>
    <t>市民所得(分配)</t>
    <rPh sb="5" eb="7">
      <t>ブンパイ</t>
    </rPh>
    <phoneticPr fontId="9"/>
  </si>
  <si>
    <t>増加率（％）</t>
    <phoneticPr fontId="9"/>
  </si>
  <si>
    <t>資料：企画経営課（埼玉の市町村民経済計算・埼玉県県民経済計算）</t>
    <phoneticPr fontId="9"/>
  </si>
  <si>
    <t>注）市町村民経済計算・県民経済計算は、毎年遡及推計（改定）を行っているので、最新数値が公表された場合は、</t>
    <rPh sb="0" eb="1">
      <t>チュウ</t>
    </rPh>
    <rPh sb="2" eb="5">
      <t>シチョウソン</t>
    </rPh>
    <rPh sb="5" eb="6">
      <t>ミン</t>
    </rPh>
    <rPh sb="6" eb="8">
      <t>ケイザイ</t>
    </rPh>
    <rPh sb="8" eb="10">
      <t>ケイサン</t>
    </rPh>
    <rPh sb="11" eb="13">
      <t>ケンミン</t>
    </rPh>
    <rPh sb="13" eb="15">
      <t>ケイザイ</t>
    </rPh>
    <rPh sb="15" eb="17">
      <t>ケイサン</t>
    </rPh>
    <rPh sb="19" eb="21">
      <t>マイトシ</t>
    </rPh>
    <rPh sb="21" eb="23">
      <t>ソキュウ</t>
    </rPh>
    <rPh sb="23" eb="25">
      <t>スイケイ</t>
    </rPh>
    <rPh sb="26" eb="28">
      <t>カイテイ</t>
    </rPh>
    <rPh sb="30" eb="31">
      <t>オコナ</t>
    </rPh>
    <rPh sb="38" eb="40">
      <t>サイシン</t>
    </rPh>
    <rPh sb="40" eb="42">
      <t>スウチ</t>
    </rPh>
    <rPh sb="43" eb="45">
      <t>コウヒョウ</t>
    </rPh>
    <rPh sb="48" eb="50">
      <t>バアイ</t>
    </rPh>
    <phoneticPr fontId="9"/>
  </si>
  <si>
    <t>平成29年度</t>
    <phoneticPr fontId="9"/>
  </si>
  <si>
    <t>単位：百万円</t>
    <rPh sb="3" eb="4">
      <t>ヒャク</t>
    </rPh>
    <rPh sb="4" eb="5">
      <t>マン</t>
    </rPh>
    <phoneticPr fontId="9"/>
  </si>
  <si>
    <t>構成比（％）</t>
    <rPh sb="0" eb="3">
      <t>コウセイヒ</t>
    </rPh>
    <phoneticPr fontId="9"/>
  </si>
  <si>
    <t>単位：百万円</t>
    <rPh sb="3" eb="4">
      <t>ヒャク</t>
    </rPh>
    <rPh sb="4" eb="5">
      <t>マン</t>
    </rPh>
    <rPh sb="5" eb="6">
      <t>エン</t>
    </rPh>
    <phoneticPr fontId="9"/>
  </si>
  <si>
    <t>増　　加　　率　　（％）</t>
    <rPh sb="0" eb="1">
      <t>ゾウ</t>
    </rPh>
    <rPh sb="3" eb="4">
      <t>カ</t>
    </rPh>
    <rPh sb="6" eb="7">
      <t>リツ</t>
    </rPh>
    <phoneticPr fontId="9"/>
  </si>
  <si>
    <t>百万円</t>
    <rPh sb="0" eb="1">
      <t>ヒャク</t>
    </rPh>
    <rPh sb="1" eb="2">
      <t>マン</t>
    </rPh>
    <phoneticPr fontId="9"/>
  </si>
  <si>
    <t>実　　　数</t>
    <rPh sb="0" eb="1">
      <t>ミ</t>
    </rPh>
    <rPh sb="4" eb="5">
      <t>カズ</t>
    </rPh>
    <phoneticPr fontId="9"/>
  </si>
  <si>
    <t>平成30年度</t>
    <phoneticPr fontId="9"/>
  </si>
  <si>
    <t>目次</t>
    <rPh sb="0" eb="2">
      <t>モクジ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</si>
  <si>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</si>
  <si>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市 内 総 生 産</t>
    <phoneticPr fontId="9"/>
  </si>
  <si>
    <t xml:space="preserve">  第 １ 次 産 業</t>
    <phoneticPr fontId="9"/>
  </si>
  <si>
    <t xml:space="preserve">  第 ２ 次 産 業</t>
    <phoneticPr fontId="9"/>
  </si>
  <si>
    <t xml:space="preserve">  第 ３ 次 産 業</t>
    <phoneticPr fontId="9"/>
  </si>
  <si>
    <t>　　　　　</t>
    <phoneticPr fontId="9"/>
  </si>
  <si>
    <t xml:space="preserve">一    般    政    府 </t>
    <phoneticPr fontId="9"/>
  </si>
  <si>
    <t>家                計</t>
    <phoneticPr fontId="9"/>
  </si>
  <si>
    <t>対家計民間非営利団体</t>
    <phoneticPr fontId="9"/>
  </si>
  <si>
    <t>民 間 法 人 企 業</t>
    <phoneticPr fontId="9"/>
  </si>
  <si>
    <t>公   的   企   業</t>
    <phoneticPr fontId="9"/>
  </si>
  <si>
    <t>個   人   企   業</t>
    <phoneticPr fontId="9"/>
  </si>
  <si>
    <t>市民所得（分配）</t>
    <phoneticPr fontId="9"/>
  </si>
  <si>
    <t>財産所得</t>
    <phoneticPr fontId="9"/>
  </si>
  <si>
    <t>雇用者報酬</t>
    <phoneticPr fontId="9"/>
  </si>
  <si>
    <t>企業所得</t>
    <phoneticPr fontId="9"/>
  </si>
  <si>
    <t>　　a　受　取</t>
    <phoneticPr fontId="9"/>
  </si>
  <si>
    <t>　　b　支　払</t>
    <phoneticPr fontId="9"/>
  </si>
  <si>
    <t>八   潮   市</t>
    <phoneticPr fontId="9"/>
  </si>
  <si>
    <t xml:space="preserve"> (参考)国民経済計算</t>
    <phoneticPr fontId="9"/>
  </si>
  <si>
    <t>農　業</t>
    <phoneticPr fontId="9"/>
  </si>
  <si>
    <t>林　業</t>
    <phoneticPr fontId="9"/>
  </si>
  <si>
    <t>水産業</t>
    <phoneticPr fontId="9"/>
  </si>
  <si>
    <t>鉱　業</t>
    <phoneticPr fontId="9"/>
  </si>
  <si>
    <t>製造業</t>
    <phoneticPr fontId="9"/>
  </si>
  <si>
    <t>建設業</t>
    <phoneticPr fontId="9"/>
  </si>
  <si>
    <t>電気・ガス・水道業・廃棄物処理業</t>
    <rPh sb="10" eb="13">
      <t>ハイキブツ</t>
    </rPh>
    <rPh sb="13" eb="15">
      <t>ショリ</t>
    </rPh>
    <rPh sb="15" eb="16">
      <t>ギョウ</t>
    </rPh>
    <phoneticPr fontId="9"/>
  </si>
  <si>
    <t>運輸・郵便業</t>
    <rPh sb="0" eb="2">
      <t>ウンユ</t>
    </rPh>
    <rPh sb="3" eb="5">
      <t>ユウビン</t>
    </rPh>
    <rPh sb="5" eb="6">
      <t>ギョウ</t>
    </rPh>
    <phoneticPr fontId="9"/>
  </si>
  <si>
    <t>宿泊・飲食サービス業</t>
    <rPh sb="0" eb="2">
      <t>シュクハク</t>
    </rPh>
    <rPh sb="3" eb="5">
      <t>インショク</t>
    </rPh>
    <rPh sb="9" eb="10">
      <t>ギョウ</t>
    </rPh>
    <phoneticPr fontId="9"/>
  </si>
  <si>
    <t>金融・保険業</t>
    <rPh sb="0" eb="2">
      <t>キンユウ</t>
    </rPh>
    <rPh sb="3" eb="6">
      <t>ホケンギョウ</t>
    </rPh>
    <phoneticPr fontId="9"/>
  </si>
  <si>
    <t>不動産業</t>
    <rPh sb="0" eb="3">
      <t>フドウサン</t>
    </rPh>
    <rPh sb="3" eb="4">
      <t>ギョウ</t>
    </rPh>
    <phoneticPr fontId="9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</si>
  <si>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9"/>
  </si>
  <si>
    <t>公務</t>
    <rPh sb="0" eb="2">
      <t>コウム</t>
    </rPh>
    <phoneticPr fontId="9"/>
  </si>
  <si>
    <t>教育</t>
    <rPh sb="0" eb="2">
      <t>キョウイク</t>
    </rPh>
    <phoneticPr fontId="9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</si>
  <si>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9"/>
  </si>
  <si>
    <t>その他のサービス</t>
    <rPh sb="2" eb="3">
      <t>タ</t>
    </rPh>
    <phoneticPr fontId="9"/>
  </si>
  <si>
    <t>１４－１　産業別市内総生産</t>
    <rPh sb="10" eb="11">
      <t>ソウ</t>
    </rPh>
    <phoneticPr fontId="9"/>
  </si>
  <si>
    <t>１４－２　市民所得（分配）</t>
    <phoneticPr fontId="9"/>
  </si>
  <si>
    <t>１４－３　関連指標</t>
    <rPh sb="5" eb="6">
      <t>セキ</t>
    </rPh>
    <rPh sb="6" eb="7">
      <t>レン</t>
    </rPh>
    <phoneticPr fontId="9"/>
  </si>
  <si>
    <t>１４－４　県内各市の市町村民所得</t>
    <phoneticPr fontId="9"/>
  </si>
  <si>
    <t>１４　市　民　所　得</t>
    <rPh sb="3" eb="4">
      <t>シ</t>
    </rPh>
    <rPh sb="5" eb="6">
      <t>タミ</t>
    </rPh>
    <rPh sb="7" eb="8">
      <t>ショ</t>
    </rPh>
    <rPh sb="9" eb="10">
      <t>トク</t>
    </rPh>
    <phoneticPr fontId="9"/>
  </si>
  <si>
    <t>目次</t>
    <rPh sb="0" eb="2">
      <t>モクジ</t>
    </rPh>
    <phoneticPr fontId="9"/>
  </si>
  <si>
    <t>さ い た ま 市</t>
    <phoneticPr fontId="9"/>
  </si>
  <si>
    <t>ふ じ み 野 市</t>
    <phoneticPr fontId="9"/>
  </si>
  <si>
    <t>第１次産業</t>
    <phoneticPr fontId="9"/>
  </si>
  <si>
    <t>第２次産業</t>
  </si>
  <si>
    <t>第３次産業</t>
  </si>
  <si>
    <t>県　　計</t>
    <phoneticPr fontId="9"/>
  </si>
  <si>
    <t>令和元年度</t>
    <rPh sb="0" eb="2">
      <t>レイワ</t>
    </rPh>
    <rPh sb="2" eb="3">
      <t>ガン</t>
    </rPh>
    <phoneticPr fontId="9"/>
  </si>
  <si>
    <t>平成28年度</t>
    <phoneticPr fontId="9"/>
  </si>
  <si>
    <t xml:space="preserve">     最新公表分を利用する。</t>
    <phoneticPr fontId="9"/>
  </si>
  <si>
    <t>注）市町村民経済計算は、毎年遡及推計（改定）を行っているので、最新数値が公表された場合は、</t>
    <rPh sb="2" eb="5">
      <t>シチョウソン</t>
    </rPh>
    <rPh sb="5" eb="6">
      <t>ミン</t>
    </rPh>
    <phoneticPr fontId="9"/>
  </si>
  <si>
    <t>注）市町村民経済計算は、毎年遡及推計（改定）を行っているので、最新数値が公表された場合は、</t>
    <rPh sb="2" eb="5">
      <t>シチョウソン</t>
    </rPh>
    <phoneticPr fontId="9"/>
  </si>
  <si>
    <t>市町村内総生産（百万円）</t>
    <rPh sb="0" eb="3">
      <t>シチョウソン</t>
    </rPh>
    <rPh sb="3" eb="4">
      <t>ナイ</t>
    </rPh>
    <rPh sb="4" eb="7">
      <t>ソウセイサン</t>
    </rPh>
    <rPh sb="8" eb="11">
      <t>ヒャクマンエン</t>
    </rPh>
    <phoneticPr fontId="9"/>
  </si>
  <si>
    <t>市町村民所得（分配）（百万円）</t>
    <rPh sb="0" eb="3">
      <t>シチョウソン</t>
    </rPh>
    <rPh sb="3" eb="4">
      <t>ミン</t>
    </rPh>
    <rPh sb="4" eb="6">
      <t>ショトク</t>
    </rPh>
    <rPh sb="7" eb="9">
      <t>ブンパイ</t>
    </rPh>
    <rPh sb="11" eb="14">
      <t>ヒャクマンエン</t>
    </rPh>
    <phoneticPr fontId="9"/>
  </si>
  <si>
    <t>令和２年度</t>
    <rPh sb="0" eb="2">
      <t>レイワ</t>
    </rPh>
    <phoneticPr fontId="9"/>
  </si>
  <si>
    <t>令和元年度</t>
    <rPh sb="0" eb="2">
      <t>レイワ</t>
    </rPh>
    <rPh sb="2" eb="4">
      <t>ガンネン</t>
    </rPh>
    <phoneticPr fontId="9"/>
  </si>
  <si>
    <t>令和2年度</t>
    <rPh sb="0" eb="2">
      <t>レイワ</t>
    </rPh>
    <rPh sb="3" eb="5">
      <t>ネンド</t>
    </rPh>
    <rPh sb="4" eb="5">
      <t>ド</t>
    </rPh>
    <phoneticPr fontId="9"/>
  </si>
  <si>
    <r>
      <t>１人あたり市町村民所得</t>
    </r>
    <r>
      <rPr>
        <sz val="6"/>
        <rFont val="ＭＳ Ｐ明朝"/>
        <family val="1"/>
        <charset val="128"/>
      </rPr>
      <t>(千円)
（令和2年度）</t>
    </r>
    <rPh sb="17" eb="19">
      <t>レイワ</t>
    </rPh>
    <rPh sb="20" eb="22">
      <t>ネンド</t>
    </rPh>
    <rPh sb="21" eb="22">
      <t>ドヘイネンド</t>
    </rPh>
    <phoneticPr fontId="9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</si>
  <si>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最新公表分を利用する。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</si>
</sst>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80" formatCode="#,##0;&quot;△ &quot;#,##0"/>
    <numFmt numFmtId="181" formatCode="#,##0.0;&quot;△ &quot;#,##0.0"/>
    <numFmt numFmtId="182" formatCode="#,##0_);[Red]\(#,##0\)"/>
    <numFmt numFmtId="185" formatCode="#,##0_ "/>
    <numFmt numFmtId="187" formatCode="0.0;&quot;△ &quot;0.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0"/>
      <color rgb="FFFFC000"/>
      <name val="ＭＳ Ｐ明朝"/>
      <family val="1"/>
      <charset val="128"/>
    </font>
    <font>
      <sz val="12"/>
      <color rgb="FFFFC000"/>
      <name val="ＭＳ Ｐ明朝"/>
      <family val="1"/>
      <charset val="128"/>
    </font>
    <font>
      <sz val="10"/>
      <color theme="5" tint="0.7999816888943144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4"/>
      <name val="ＭＳ Ｐ明朝"/>
      <family val="1"/>
      <charset val="128"/>
    </font>
    <font>
      <sz val="12"/>
      <color theme="5" tint="0.79998168889431442"/>
      <name val="ＭＳ Ｐ明朝"/>
      <family val="1"/>
      <charset val="128"/>
    </font>
    <font>
      <b/>
      <sz val="10"/>
      <color theme="5" tint="0.79998168889431442"/>
      <name val="ＭＳ Ｐ明朝"/>
      <family val="1"/>
      <charset val="128"/>
    </font>
    <font>
      <b/>
      <sz val="12"/>
      <color theme="5" tint="0.7999816888943144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26">
    <xf numFmtId="0" fontId="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38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09">
    <xf numFmtId="0" fontId="0" fillId="0" borderId="0" xfId="0"/>
    <xf numFmtId="0" fontId="0" fillId="0" borderId="0" xfId="0" applyAlignment="1">
      <alignment vertical="center"/>
    </xf>
    <xf numFmtId="0" fontId="0" fillId="0" borderId="23" xfId="0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7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2" borderId="12" xfId="0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8" fontId="17" fillId="0" borderId="0" xfId="4" applyFont="1" applyAlignment="1">
      <alignment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38" fontId="20" fillId="0" borderId="0" xfId="4" applyFont="1" applyAlignment="1">
      <alignment vertical="center"/>
    </xf>
    <xf numFmtId="0" fontId="17" fillId="0" borderId="26" xfId="0" applyFont="1" applyBorder="1" applyAlignment="1">
      <alignment vertical="center"/>
    </xf>
    <xf numFmtId="180" fontId="17" fillId="0" borderId="0" xfId="4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180" fontId="17" fillId="0" borderId="0" xfId="4" applyNumberFormat="1" applyFont="1" applyAlignment="1">
      <alignment vertical="center"/>
    </xf>
    <xf numFmtId="181" fontId="17" fillId="0" borderId="0" xfId="0" applyNumberFormat="1" applyFont="1" applyAlignment="1">
      <alignment vertical="center" shrinkToFit="1"/>
    </xf>
    <xf numFmtId="0" fontId="17" fillId="0" borderId="21" xfId="0" applyFont="1" applyBorder="1" applyAlignment="1">
      <alignment vertical="center"/>
    </xf>
    <xf numFmtId="181" fontId="17" fillId="0" borderId="0" xfId="0" applyNumberFormat="1" applyFont="1" applyAlignment="1">
      <alignment vertical="center"/>
    </xf>
    <xf numFmtId="181" fontId="17" fillId="0" borderId="18" xfId="0" applyNumberFormat="1" applyFont="1" applyBorder="1" applyAlignment="1">
      <alignment vertical="center"/>
    </xf>
    <xf numFmtId="180" fontId="17" fillId="0" borderId="0" xfId="4" applyNumberFormat="1" applyFont="1" applyBorder="1" applyAlignment="1">
      <alignment horizontal="right" vertical="center"/>
    </xf>
    <xf numFmtId="180" fontId="17" fillId="0" borderId="0" xfId="4" applyNumberFormat="1" applyFont="1" applyAlignment="1">
      <alignment horizontal="right" vertical="center"/>
    </xf>
    <xf numFmtId="180" fontId="17" fillId="0" borderId="18" xfId="4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17" xfId="0" applyFont="1" applyBorder="1" applyAlignment="1">
      <alignment horizontal="distributed" vertical="center"/>
    </xf>
    <xf numFmtId="180" fontId="17" fillId="0" borderId="0" xfId="0" applyNumberFormat="1" applyFont="1" applyAlignment="1">
      <alignment horizontal="right"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17" fillId="3" borderId="10" xfId="0" applyFont="1" applyFill="1" applyBorder="1" applyAlignment="1">
      <alignment horizontal="center" vertical="center" shrinkToFit="1"/>
    </xf>
    <xf numFmtId="180" fontId="17" fillId="0" borderId="21" xfId="4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 shrinkToFit="1"/>
    </xf>
    <xf numFmtId="180" fontId="17" fillId="0" borderId="18" xfId="0" applyNumberFormat="1" applyFont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180" fontId="17" fillId="0" borderId="0" xfId="4" applyNumberFormat="1" applyFont="1" applyFill="1" applyBorder="1" applyAlignment="1">
      <alignment vertical="center"/>
    </xf>
    <xf numFmtId="180" fontId="17" fillId="0" borderId="14" xfId="4" applyNumberFormat="1" applyFont="1" applyBorder="1" applyAlignment="1">
      <alignment vertical="center"/>
    </xf>
    <xf numFmtId="0" fontId="17" fillId="0" borderId="26" xfId="0" applyFont="1" applyBorder="1" applyAlignment="1">
      <alignment horizontal="distributed" vertical="center" shrinkToFit="1"/>
    </xf>
    <xf numFmtId="180" fontId="17" fillId="0" borderId="0" xfId="4" applyNumberFormat="1" applyFont="1" applyFill="1" applyAlignment="1">
      <alignment vertical="center"/>
    </xf>
    <xf numFmtId="181" fontId="17" fillId="0" borderId="0" xfId="4" applyNumberFormat="1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25" fillId="0" borderId="0" xfId="3" applyFont="1" applyAlignment="1" applyProtection="1">
      <alignment vertical="center"/>
    </xf>
    <xf numFmtId="0" fontId="17" fillId="0" borderId="14" xfId="0" applyFont="1" applyBorder="1" applyAlignment="1">
      <alignment vertical="center"/>
    </xf>
    <xf numFmtId="181" fontId="17" fillId="0" borderId="0" xfId="0" applyNumberFormat="1" applyFont="1" applyAlignment="1">
      <alignment horizontal="right" vertical="center" shrinkToFit="1"/>
    </xf>
    <xf numFmtId="0" fontId="17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26" xfId="0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81" fontId="17" fillId="0" borderId="0" xfId="4" applyNumberFormat="1" applyFont="1" applyBorder="1" applyAlignment="1">
      <alignment vertical="center"/>
    </xf>
    <xf numFmtId="181" fontId="17" fillId="0" borderId="14" xfId="4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181" fontId="17" fillId="0" borderId="21" xfId="4" applyNumberFormat="1" applyFont="1" applyBorder="1" applyAlignment="1">
      <alignment vertical="center"/>
    </xf>
    <xf numFmtId="181" fontId="17" fillId="0" borderId="18" xfId="4" applyNumberFormat="1" applyFont="1" applyBorder="1" applyAlignment="1">
      <alignment vertical="center"/>
    </xf>
    <xf numFmtId="0" fontId="24" fillId="0" borderId="0" xfId="3" quotePrefix="1" applyFont="1" applyAlignment="1" applyProtection="1">
      <alignment vertical="center"/>
    </xf>
    <xf numFmtId="0" fontId="27" fillId="0" borderId="0" xfId="0" applyFont="1" applyAlignment="1">
      <alignment vertical="center"/>
    </xf>
    <xf numFmtId="180" fontId="17" fillId="0" borderId="18" xfId="4" applyNumberFormat="1" applyFont="1" applyFill="1" applyBorder="1" applyAlignment="1">
      <alignment vertical="center"/>
    </xf>
    <xf numFmtId="181" fontId="17" fillId="0" borderId="0" xfId="0" applyNumberFormat="1" applyFont="1" applyAlignment="1">
      <alignment horizontal="right" vertical="center"/>
    </xf>
    <xf numFmtId="181" fontId="17" fillId="0" borderId="18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0" fillId="0" borderId="4" xfId="0" applyFont="1" applyBorder="1" applyAlignment="1">
      <alignment vertical="center"/>
    </xf>
    <xf numFmtId="0" fontId="17" fillId="0" borderId="6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187" fontId="17" fillId="0" borderId="9" xfId="0" applyNumberFormat="1" applyFont="1" applyBorder="1" applyAlignment="1">
      <alignment vertical="center" shrinkToFit="1"/>
    </xf>
    <xf numFmtId="187" fontId="17" fillId="0" borderId="0" xfId="0" applyNumberFormat="1" applyFont="1" applyAlignment="1">
      <alignment horizontal="right" vertical="center" shrinkToFit="1"/>
    </xf>
    <xf numFmtId="187" fontId="17" fillId="0" borderId="0" xfId="0" applyNumberFormat="1" applyFont="1" applyAlignment="1">
      <alignment vertical="center" shrinkToFit="1"/>
    </xf>
    <xf numFmtId="187" fontId="20" fillId="0" borderId="0" xfId="0" applyNumberFormat="1" applyFont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38" fontId="17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0" fontId="34" fillId="0" borderId="18" xfId="4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80" fontId="34" fillId="0" borderId="0" xfId="4" applyNumberFormat="1" applyFont="1" applyBorder="1" applyAlignment="1">
      <alignment vertical="center"/>
    </xf>
    <xf numFmtId="180" fontId="34" fillId="0" borderId="0" xfId="4" applyNumberFormat="1" applyFont="1" applyBorder="1" applyAlignment="1">
      <alignment horizontal="right" vertical="center"/>
    </xf>
    <xf numFmtId="180" fontId="34" fillId="0" borderId="21" xfId="4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180" fontId="34" fillId="0" borderId="0" xfId="4" applyNumberFormat="1" applyFont="1" applyAlignment="1">
      <alignment vertical="center"/>
    </xf>
    <xf numFmtId="180" fontId="34" fillId="0" borderId="0" xfId="4" applyNumberFormat="1" applyFont="1" applyFill="1" applyAlignment="1">
      <alignment vertical="center"/>
    </xf>
    <xf numFmtId="181" fontId="34" fillId="0" borderId="0" xfId="0" applyNumberFormat="1" applyFont="1" applyAlignment="1">
      <alignment vertical="center"/>
    </xf>
    <xf numFmtId="0" fontId="34" fillId="0" borderId="14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180" fontId="34" fillId="0" borderId="14" xfId="4" applyNumberFormat="1" applyFont="1" applyBorder="1" applyAlignment="1">
      <alignment vertical="center"/>
    </xf>
    <xf numFmtId="181" fontId="34" fillId="0" borderId="0" xfId="0" applyNumberFormat="1" applyFont="1" applyAlignment="1">
      <alignment horizontal="right" vertical="center"/>
    </xf>
    <xf numFmtId="0" fontId="36" fillId="0" borderId="17" xfId="0" applyFont="1" applyBorder="1" applyAlignment="1">
      <alignment vertical="center"/>
    </xf>
    <xf numFmtId="0" fontId="34" fillId="3" borderId="10" xfId="0" applyFont="1" applyFill="1" applyBorder="1" applyAlignment="1">
      <alignment horizontal="center" vertical="center" shrinkToFit="1"/>
    </xf>
    <xf numFmtId="0" fontId="34" fillId="0" borderId="7" xfId="0" applyFont="1" applyBorder="1" applyAlignment="1">
      <alignment vertical="center"/>
    </xf>
    <xf numFmtId="180" fontId="34" fillId="0" borderId="17" xfId="0" applyNumberFormat="1" applyFont="1" applyBorder="1" applyAlignment="1">
      <alignment vertical="center" shrinkToFit="1"/>
    </xf>
    <xf numFmtId="0" fontId="34" fillId="3" borderId="11" xfId="0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vertical="center"/>
    </xf>
    <xf numFmtId="187" fontId="34" fillId="0" borderId="0" xfId="0" applyNumberFormat="1" applyFont="1" applyAlignment="1">
      <alignment vertical="center" shrinkToFit="1"/>
    </xf>
    <xf numFmtId="180" fontId="17" fillId="0" borderId="9" xfId="0" applyNumberFormat="1" applyFont="1" applyBorder="1" applyAlignment="1">
      <alignment vertical="center" shrinkToFit="1"/>
    </xf>
    <xf numFmtId="181" fontId="17" fillId="0" borderId="9" xfId="0" applyNumberFormat="1" applyFont="1" applyBorder="1" applyAlignment="1">
      <alignment vertical="center" shrinkToFit="1"/>
    </xf>
    <xf numFmtId="181" fontId="34" fillId="0" borderId="17" xfId="0" applyNumberFormat="1" applyFont="1" applyBorder="1" applyAlignment="1">
      <alignment vertical="center" shrinkToFit="1"/>
    </xf>
    <xf numFmtId="181" fontId="20" fillId="0" borderId="9" xfId="0" applyNumberFormat="1" applyFont="1" applyBorder="1" applyAlignment="1">
      <alignment vertical="center" shrinkToFit="1"/>
    </xf>
    <xf numFmtId="180" fontId="17" fillId="0" borderId="24" xfId="0" applyNumberFormat="1" applyFont="1" applyBorder="1" applyAlignment="1">
      <alignment vertical="center" shrinkToFit="1"/>
    </xf>
    <xf numFmtId="180" fontId="34" fillId="0" borderId="26" xfId="0" applyNumberFormat="1" applyFont="1" applyBorder="1" applyAlignment="1">
      <alignment vertical="center" shrinkToFit="1"/>
    </xf>
    <xf numFmtId="187" fontId="17" fillId="0" borderId="18" xfId="0" applyNumberFormat="1" applyFont="1" applyBorder="1" applyAlignment="1">
      <alignment vertical="center" shrinkToFit="1"/>
    </xf>
    <xf numFmtId="187" fontId="34" fillId="0" borderId="18" xfId="0" applyNumberFormat="1" applyFont="1" applyBorder="1" applyAlignment="1">
      <alignment vertical="center" shrinkToFit="1"/>
    </xf>
    <xf numFmtId="0" fontId="34" fillId="0" borderId="1" xfId="0" applyFont="1" applyBorder="1" applyAlignment="1">
      <alignment horizontal="center" vertical="center"/>
    </xf>
    <xf numFmtId="182" fontId="34" fillId="0" borderId="0" xfId="8" applyNumberFormat="1" applyFont="1" applyAlignment="1">
      <alignment vertical="center" shrinkToFit="1"/>
    </xf>
    <xf numFmtId="187" fontId="34" fillId="0" borderId="0" xfId="1" applyNumberFormat="1" applyFont="1" applyFill="1" applyBorder="1" applyAlignment="1">
      <alignment vertical="center" shrinkToFit="1"/>
    </xf>
    <xf numFmtId="182" fontId="34" fillId="0" borderId="0" xfId="0" applyNumberFormat="1" applyFont="1" applyAlignment="1">
      <alignment vertical="center" shrinkToFit="1"/>
    </xf>
    <xf numFmtId="185" fontId="17" fillId="0" borderId="19" xfId="8" applyNumberFormat="1" applyFont="1" applyBorder="1" applyAlignment="1">
      <alignment vertical="center" shrinkToFit="1"/>
    </xf>
    <xf numFmtId="187" fontId="17" fillId="0" borderId="19" xfId="1" applyNumberFormat="1" applyFont="1" applyFill="1" applyBorder="1" applyAlignment="1">
      <alignment vertical="center" shrinkToFit="1"/>
    </xf>
    <xf numFmtId="187" fontId="17" fillId="0" borderId="0" xfId="1" applyNumberFormat="1" applyFont="1" applyFill="1" applyBorder="1" applyAlignment="1">
      <alignment vertical="center" shrinkToFit="1"/>
    </xf>
    <xf numFmtId="185" fontId="17" fillId="0" borderId="0" xfId="8" applyNumberFormat="1" applyFont="1" applyAlignment="1">
      <alignment vertical="center" shrinkToFit="1"/>
    </xf>
    <xf numFmtId="187" fontId="17" fillId="0" borderId="21" xfId="1" applyNumberFormat="1" applyFont="1" applyFill="1" applyBorder="1" applyAlignment="1">
      <alignment vertical="center" shrinkToFit="1"/>
    </xf>
    <xf numFmtId="185" fontId="17" fillId="0" borderId="21" xfId="8" applyNumberFormat="1" applyFont="1" applyBorder="1" applyAlignment="1">
      <alignment vertical="center" shrinkToFit="1"/>
    </xf>
    <xf numFmtId="187" fontId="17" fillId="0" borderId="14" xfId="1" applyNumberFormat="1" applyFont="1" applyFill="1" applyBorder="1" applyAlignment="1">
      <alignment vertical="center" shrinkToFit="1"/>
    </xf>
    <xf numFmtId="185" fontId="17" fillId="0" borderId="14" xfId="8" applyNumberFormat="1" applyFont="1" applyBorder="1" applyAlignment="1">
      <alignment vertical="center" shrinkToFit="1"/>
    </xf>
    <xf numFmtId="187" fontId="20" fillId="0" borderId="21" xfId="1" applyNumberFormat="1" applyFont="1" applyFill="1" applyBorder="1" applyAlignment="1">
      <alignment vertical="center" shrinkToFit="1"/>
    </xf>
    <xf numFmtId="185" fontId="20" fillId="0" borderId="21" xfId="8" applyNumberFormat="1" applyFont="1" applyBorder="1" applyAlignment="1">
      <alignment vertical="center" shrinkToFit="1"/>
    </xf>
    <xf numFmtId="187" fontId="17" fillId="0" borderId="18" xfId="1" applyNumberFormat="1" applyFont="1" applyFill="1" applyBorder="1" applyAlignment="1">
      <alignment vertical="center" shrinkToFit="1"/>
    </xf>
    <xf numFmtId="185" fontId="17" fillId="0" borderId="18" xfId="8" applyNumberFormat="1" applyFont="1" applyBorder="1" applyAlignment="1">
      <alignment vertical="center" shrinkToFit="1"/>
    </xf>
    <xf numFmtId="0" fontId="35" fillId="2" borderId="10" xfId="0" applyFont="1" applyFill="1" applyBorder="1" applyAlignment="1">
      <alignment horizontal="center" vertical="center"/>
    </xf>
    <xf numFmtId="185" fontId="35" fillId="0" borderId="19" xfId="8" applyNumberFormat="1" applyFont="1" applyBorder="1" applyAlignment="1">
      <alignment vertical="center" shrinkToFit="1"/>
    </xf>
    <xf numFmtId="185" fontId="35" fillId="0" borderId="0" xfId="8" applyNumberFormat="1" applyFont="1" applyAlignment="1">
      <alignment vertical="center" shrinkToFit="1"/>
    </xf>
    <xf numFmtId="185" fontId="35" fillId="0" borderId="21" xfId="8" applyNumberFormat="1" applyFont="1" applyBorder="1" applyAlignment="1">
      <alignment vertical="center" shrinkToFit="1"/>
    </xf>
    <xf numFmtId="185" fontId="35" fillId="0" borderId="14" xfId="8" applyNumberFormat="1" applyFont="1" applyBorder="1" applyAlignment="1">
      <alignment vertical="center" shrinkToFit="1"/>
    </xf>
    <xf numFmtId="185" fontId="34" fillId="0" borderId="21" xfId="8" applyNumberFormat="1" applyFont="1" applyBorder="1" applyAlignment="1">
      <alignment vertical="center" shrinkToFit="1"/>
    </xf>
    <xf numFmtId="185" fontId="35" fillId="0" borderId="18" xfId="8" applyNumberFormat="1" applyFont="1" applyBorder="1" applyAlignment="1">
      <alignment vertical="center" shrinkToFit="1"/>
    </xf>
    <xf numFmtId="0" fontId="34" fillId="2" borderId="10" xfId="0" applyFont="1" applyFill="1" applyBorder="1" applyAlignment="1">
      <alignment horizontal="center" vertical="center" shrinkToFit="1"/>
    </xf>
    <xf numFmtId="180" fontId="34" fillId="0" borderId="0" xfId="4" applyNumberFormat="1" applyFont="1" applyFill="1" applyBorder="1" applyAlignment="1">
      <alignment vertical="center"/>
    </xf>
    <xf numFmtId="180" fontId="34" fillId="0" borderId="18" xfId="4" applyNumberFormat="1" applyFont="1" applyFill="1" applyBorder="1" applyAlignment="1">
      <alignment vertical="center"/>
    </xf>
    <xf numFmtId="181" fontId="17" fillId="0" borderId="0" xfId="4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180" fontId="34" fillId="0" borderId="0" xfId="4" applyNumberFormat="1" applyFont="1" applyFill="1" applyAlignment="1">
      <alignment horizontal="right" vertical="center"/>
    </xf>
    <xf numFmtId="181" fontId="17" fillId="0" borderId="0" xfId="4" applyNumberFormat="1" applyFont="1" applyFill="1" applyAlignment="1">
      <alignment horizontal="right" vertical="center"/>
    </xf>
    <xf numFmtId="185" fontId="0" fillId="0" borderId="0" xfId="0" applyNumberFormat="1" applyAlignment="1">
      <alignment vertical="center"/>
    </xf>
    <xf numFmtId="180" fontId="17" fillId="0" borderId="0" xfId="4" applyNumberFormat="1" applyFont="1" applyFill="1" applyBorder="1" applyAlignment="1">
      <alignment horizontal="right" vertical="center"/>
    </xf>
    <xf numFmtId="180" fontId="17" fillId="0" borderId="0" xfId="4" applyNumberFormat="1" applyFont="1" applyFill="1" applyBorder="1" applyAlignment="1">
      <alignment horizontal="right" vertical="center" shrinkToFit="1"/>
    </xf>
    <xf numFmtId="180" fontId="34" fillId="0" borderId="29" xfId="4" applyNumberFormat="1" applyFont="1" applyBorder="1" applyAlignment="1">
      <alignment vertical="center"/>
    </xf>
    <xf numFmtId="180" fontId="34" fillId="0" borderId="29" xfId="4" applyNumberFormat="1" applyFont="1" applyFill="1" applyBorder="1" applyAlignment="1">
      <alignment vertical="center"/>
    </xf>
    <xf numFmtId="181" fontId="34" fillId="0" borderId="29" xfId="0" applyNumberFormat="1" applyFont="1" applyBorder="1" applyAlignment="1">
      <alignment vertical="center"/>
    </xf>
    <xf numFmtId="181" fontId="34" fillId="0" borderId="29" xfId="4" applyNumberFormat="1" applyFont="1" applyFill="1" applyBorder="1" applyAlignment="1">
      <alignment vertical="center"/>
    </xf>
    <xf numFmtId="180" fontId="17" fillId="0" borderId="30" xfId="0" applyNumberFormat="1" applyFont="1" applyBorder="1" applyAlignment="1">
      <alignment horizontal="right" vertical="center"/>
    </xf>
    <xf numFmtId="180" fontId="34" fillId="0" borderId="30" xfId="4" applyNumberFormat="1" applyFont="1" applyBorder="1" applyAlignment="1">
      <alignment horizontal="right" vertical="center"/>
    </xf>
    <xf numFmtId="180" fontId="17" fillId="0" borderId="30" xfId="4" applyNumberFormat="1" applyFont="1" applyFill="1" applyBorder="1" applyAlignment="1">
      <alignment horizontal="right" vertical="center"/>
    </xf>
    <xf numFmtId="181" fontId="34" fillId="0" borderId="29" xfId="0" applyNumberFormat="1" applyFont="1" applyBorder="1" applyAlignment="1">
      <alignment horizontal="right" vertical="center"/>
    </xf>
    <xf numFmtId="180" fontId="17" fillId="0" borderId="30" xfId="4" applyNumberFormat="1" applyFont="1" applyBorder="1" applyAlignment="1">
      <alignment vertical="center"/>
    </xf>
    <xf numFmtId="180" fontId="17" fillId="0" borderId="30" xfId="4" applyNumberFormat="1" applyFont="1" applyFill="1" applyBorder="1" applyAlignment="1">
      <alignment vertical="center"/>
    </xf>
    <xf numFmtId="180" fontId="34" fillId="0" borderId="30" xfId="4" applyNumberFormat="1" applyFont="1" applyFill="1" applyBorder="1" applyAlignment="1">
      <alignment vertical="center"/>
    </xf>
    <xf numFmtId="181" fontId="17" fillId="0" borderId="30" xfId="0" applyNumberFormat="1" applyFont="1" applyBorder="1" applyAlignment="1">
      <alignment vertical="center"/>
    </xf>
    <xf numFmtId="181" fontId="17" fillId="0" borderId="30" xfId="0" applyNumberFormat="1" applyFont="1" applyBorder="1" applyAlignment="1">
      <alignment horizontal="right" vertical="center"/>
    </xf>
    <xf numFmtId="180" fontId="17" fillId="0" borderId="30" xfId="4" applyNumberFormat="1" applyFont="1" applyBorder="1" applyAlignment="1">
      <alignment horizontal="right" vertical="center"/>
    </xf>
    <xf numFmtId="0" fontId="17" fillId="0" borderId="30" xfId="0" applyFont="1" applyBorder="1" applyAlignment="1">
      <alignment vertical="center" shrinkToFit="1"/>
    </xf>
    <xf numFmtId="0" fontId="16" fillId="0" borderId="31" xfId="0" applyFont="1" applyBorder="1" applyAlignment="1">
      <alignment vertical="center" shrinkToFit="1"/>
    </xf>
    <xf numFmtId="0" fontId="17" fillId="0" borderId="32" xfId="0" applyFont="1" applyBorder="1" applyAlignment="1">
      <alignment horizontal="center" vertical="center" shrinkToFit="1"/>
    </xf>
    <xf numFmtId="180" fontId="17" fillId="0" borderId="30" xfId="0" applyNumberFormat="1" applyFont="1" applyBorder="1" applyAlignment="1">
      <alignment horizontal="right" vertical="center" shrinkToFit="1"/>
    </xf>
    <xf numFmtId="180" fontId="17" fillId="0" borderId="30" xfId="0" applyNumberFormat="1" applyFont="1" applyBorder="1" applyAlignment="1">
      <alignment vertical="center" shrinkToFit="1"/>
    </xf>
    <xf numFmtId="180" fontId="34" fillId="0" borderId="31" xfId="0" applyNumberFormat="1" applyFont="1" applyBorder="1" applyAlignment="1">
      <alignment vertical="center" shrinkToFit="1"/>
    </xf>
    <xf numFmtId="187" fontId="17" fillId="0" borderId="30" xfId="0" applyNumberFormat="1" applyFont="1" applyBorder="1" applyAlignment="1">
      <alignment vertical="center" shrinkToFit="1"/>
    </xf>
    <xf numFmtId="180" fontId="17" fillId="0" borderId="33" xfId="0" applyNumberFormat="1" applyFont="1" applyBorder="1" applyAlignment="1">
      <alignment vertical="center" shrinkToFit="1"/>
    </xf>
    <xf numFmtId="187" fontId="34" fillId="0" borderId="30" xfId="0" applyNumberFormat="1" applyFont="1" applyBorder="1" applyAlignment="1">
      <alignment vertical="center" shrinkToFit="1"/>
    </xf>
    <xf numFmtId="0" fontId="17" fillId="2" borderId="1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12" xfId="0" applyFont="1" applyFill="1" applyBorder="1" applyAlignment="1">
      <alignment horizontal="center" vertical="center" wrapText="1" shrinkToFit="1"/>
    </xf>
  </cellXfs>
  <cellStyles count="26">
    <cellStyle name="パーセント" xfId="1" builtinId="5"/>
    <cellStyle name="パーセント 2" xfId="2" xr:uid="{00000000-0005-0000-0000-000001000000}"/>
    <cellStyle name="パーセント 3" xfId="12" xr:uid="{00000000-0005-0000-0000-000002000000}"/>
    <cellStyle name="パーセント 4" xfId="24" xr:uid="{00000000-0005-0000-0000-000003000000}"/>
    <cellStyle name="ハイパーリンク" xfId="3" builtinId="8"/>
    <cellStyle name="ハイパーリンク 2" xfId="20" xr:uid="{00000000-0005-0000-0000-000005000000}"/>
    <cellStyle name="桁区切り" xfId="4" builtinId="6"/>
    <cellStyle name="桁区切り 2" xfId="5" xr:uid="{00000000-0005-0000-0000-000007000000}"/>
    <cellStyle name="桁区切り 2 3" xfId="6" xr:uid="{00000000-0005-0000-0000-000008000000}"/>
    <cellStyle name="桁区切り 2 3 2" xfId="13" xr:uid="{00000000-0005-0000-0000-000009000000}"/>
    <cellStyle name="桁区切り 3" xfId="10" xr:uid="{00000000-0005-0000-0000-00000A000000}"/>
    <cellStyle name="桁区切り 4" xfId="23" xr:uid="{00000000-0005-0000-0000-00000B000000}"/>
    <cellStyle name="桁区切り[0]_P110生活保護の推移" xfId="7" xr:uid="{00000000-0005-0000-0000-00000C000000}"/>
    <cellStyle name="通貨 2" xfId="21" xr:uid="{00000000-0005-0000-0000-000015000000}"/>
    <cellStyle name="標準" xfId="0" builtinId="0"/>
    <cellStyle name="標準 2" xfId="8" xr:uid="{00000000-0005-0000-0000-000017000000}"/>
    <cellStyle name="標準 2 2" xfId="15" xr:uid="{00000000-0005-0000-0000-000018000000}"/>
    <cellStyle name="標準 2 2 2" xfId="25" xr:uid="{266D1803-D11B-4FF5-99B2-57AE9EC2CFAE}"/>
    <cellStyle name="標準 2 3" xfId="9" xr:uid="{00000000-0005-0000-0000-000019000000}"/>
    <cellStyle name="標準 2 4" xfId="14" xr:uid="{00000000-0005-0000-0000-00001A000000}"/>
    <cellStyle name="標準 3" xfId="11" xr:uid="{00000000-0005-0000-0000-00001B000000}"/>
    <cellStyle name="標準 4" xfId="16" xr:uid="{00000000-0005-0000-0000-00001C000000}"/>
    <cellStyle name="標準 5" xfId="17" xr:uid="{00000000-0005-0000-0000-00001D000000}"/>
    <cellStyle name="標準 6" xfId="18" xr:uid="{00000000-0005-0000-0000-00001E000000}"/>
    <cellStyle name="標準 7" xfId="19" xr:uid="{00000000-0005-0000-0000-00001F000000}"/>
    <cellStyle name="標準 8" xfId="22" xr:uid="{00000000-0005-0000-0000-000020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１人当たり市・県民所得の推移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'105'!$C$9</c:f>
              <c:strCache>
                <c:ptCount val="1"/>
                <c:pt idx="0">
                  <c:v>１人あたり市民所得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'105'!$E$4:$H$4</c:f>
              <c:strCache>
                <c:ptCount val="4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</c:strCache>
            </c:strRef>
          </c:cat>
          <c:val>
            <c:numRef>
              <c:f>'105'!$E$9:$H$9</c:f>
              <c:numCache>
                <c:formatCode>#,##0;"△ "#,##0</c:formatCode>
                <c:ptCount val="4"/>
                <c:pt idx="0">
                  <c:v>3221</c:v>
                </c:pt>
                <c:pt idx="1">
                  <c:v>3168</c:v>
                </c:pt>
                <c:pt idx="2">
                  <c:v>3138</c:v>
                </c:pt>
                <c:pt idx="3">
                  <c:v>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EE6-9D59-78AAFF160474}"/>
            </c:ext>
          </c:extLst>
        </c:ser>
        <c:ser>
          <c:idx val="1"/>
          <c:order val="1"/>
          <c:tx>
            <c:strRef>
              <c:f>'105'!$C$16</c:f>
              <c:strCache>
                <c:ptCount val="1"/>
                <c:pt idx="0">
                  <c:v>１人あたり県民所得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'105'!$E$4:$H$4</c:f>
              <c:strCache>
                <c:ptCount val="4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</c:strCache>
            </c:strRef>
          </c:cat>
          <c:val>
            <c:numRef>
              <c:f>'105'!$E$16:$H$16</c:f>
              <c:numCache>
                <c:formatCode>#,##0;"△ "#,##0</c:formatCode>
                <c:ptCount val="4"/>
                <c:pt idx="0">
                  <c:v>3092</c:v>
                </c:pt>
                <c:pt idx="1">
                  <c:v>3062</c:v>
                </c:pt>
                <c:pt idx="2">
                  <c:v>3011</c:v>
                </c:pt>
                <c:pt idx="3">
                  <c:v>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D-4EE6-9D59-78AAFF1604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8110656"/>
        <c:axId val="488113400"/>
      </c:barChart>
      <c:catAx>
        <c:axId val="4881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3400"/>
        <c:crosses val="autoZero"/>
        <c:auto val="1"/>
        <c:lblAlgn val="ctr"/>
        <c:lblOffset val="100"/>
        <c:noMultiLvlLbl val="0"/>
      </c:catAx>
      <c:valAx>
        <c:axId val="488113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産業別市内総生産の推移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373823747144732E-2"/>
          <c:y val="0.12624798711755236"/>
          <c:w val="0.85774104028851594"/>
          <c:h val="0.71848986268020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'103'!$R$6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'103'!$Q$7:$Q$11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'103'!$R$7:$R$11</c:f>
              <c:numCache>
                <c:formatCode>#,##0_ </c:formatCode>
                <c:ptCount val="5"/>
                <c:pt idx="0">
                  <c:v>818</c:v>
                </c:pt>
                <c:pt idx="1">
                  <c:v>805</c:v>
                </c:pt>
                <c:pt idx="2">
                  <c:v>730</c:v>
                </c:pt>
                <c:pt idx="3">
                  <c:v>359</c:v>
                </c:pt>
                <c:pt idx="4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9-491E-BE95-FD4FC211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848640"/>
        <c:axId val="512846288"/>
      </c:barChart>
      <c:lineChart>
        <c:grouping val="standard"/>
        <c:varyColors val="0"/>
        <c:ser>
          <c:idx val="1"/>
          <c:order val="1"/>
          <c:tx>
            <c:strRef>
              <c:f>'103'!$S$6</c:f>
              <c:strCache>
                <c:ptCount val="1"/>
                <c:pt idx="0">
                  <c:v>第２次産業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'103'!$Q$7:$Q$11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'103'!$S$7:$S$11</c:f>
              <c:numCache>
                <c:formatCode>#,##0_ </c:formatCode>
                <c:ptCount val="5"/>
                <c:pt idx="0">
                  <c:v>174304</c:v>
                </c:pt>
                <c:pt idx="1">
                  <c:v>169831</c:v>
                </c:pt>
                <c:pt idx="2">
                  <c:v>172616</c:v>
                </c:pt>
                <c:pt idx="3">
                  <c:v>179091</c:v>
                </c:pt>
                <c:pt idx="4">
                  <c:v>172073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9-491E-BE95-FD4FC2117901}"/>
            </c:ext>
          </c:extLst>
        </c:ser>
        <c:ser>
          <c:idx val="2"/>
          <c:order val="2"/>
          <c:tx>
            <c:strRef>
              <c:f>'103'!$T$6</c:f>
              <c:strCache>
                <c:ptCount val="1"/>
                <c:pt idx="0">
                  <c:v>第３次産業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'103'!$Q$7:$Q$11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令和２年度</c:v>
                </c:pt>
              </c:strCache>
            </c:strRef>
          </c:cat>
          <c:val>
            <c:numRef>
              <c:f>'103'!$T$7:$T$11</c:f>
              <c:numCache>
                <c:formatCode>#,##0_ </c:formatCode>
                <c:ptCount val="5"/>
                <c:pt idx="0">
                  <c:v>188476</c:v>
                </c:pt>
                <c:pt idx="1">
                  <c:v>193159</c:v>
                </c:pt>
                <c:pt idx="2">
                  <c:v>195835</c:v>
                </c:pt>
                <c:pt idx="3">
                  <c:v>196120</c:v>
                </c:pt>
                <c:pt idx="4">
                  <c:v>186759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9-491E-BE95-FD4FC211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52560"/>
        <c:axId val="512850600"/>
      </c:lineChart>
      <c:catAx>
        <c:axId val="5128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46288"/>
        <c:crosses val="autoZero"/>
        <c:auto val="1"/>
        <c:lblAlgn val="ctr"/>
        <c:lblOffset val="100"/>
        <c:noMultiLvlLbl val="0"/>
      </c:catAx>
      <c:valAx>
        <c:axId val="512846288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48640"/>
        <c:crosses val="autoZero"/>
        <c:crossBetween val="between"/>
      </c:valAx>
      <c:valAx>
        <c:axId val="512850600"/>
        <c:scaling>
          <c:orientation val="minMax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52560"/>
        <c:crosses val="max"/>
        <c:crossBetween val="between"/>
      </c:valAx>
      <c:catAx>
        <c:axId val="51285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850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5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485774</xdr:colOff>
      <xdr:row>6</xdr:row>
      <xdr:rowOff>114300</xdr:rowOff>
    </xdr:from>
    <xdr:to>
      <xdr:col>14</xdr:col>
      <xdr:colOff>57149</xdr:colOff>
      <xdr:row>7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5A00-000006000000}"/>
            </a:ext>
          </a:extLst>
        </xdr:cNvPr>
        <xdr:cNvSpPr txBox="1"/>
      </xdr:nvSpPr>
      <xdr:spPr>
        <a:xfrm>
          <a:off x="6067424" y="1495425"/>
          <a:ext cx="5429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百万円</a:t>
          </a:r>
        </a:p>
      </xdr:txBody>
    </xdr:sp>
    <xdr:clientData/>
  </xdr:twoCellAnchor>
  <xdr:twoCellAnchor>
    <xdr:from>
      <xdr:col>0</xdr:col>
      <xdr:colOff>171450</xdr:colOff>
      <xdr:row>6</xdr:row>
      <xdr:rowOff>114300</xdr:rowOff>
    </xdr:from>
    <xdr:to>
      <xdr:col>1</xdr:col>
      <xdr:colOff>476250</xdr:colOff>
      <xdr:row>7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5A00-000007000000}"/>
            </a:ext>
          </a:extLst>
        </xdr:cNvPr>
        <xdr:cNvSpPr txBox="1"/>
      </xdr:nvSpPr>
      <xdr:spPr>
        <a:xfrm>
          <a:off x="171450" y="1495425"/>
          <a:ext cx="5429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百万円</a:t>
          </a:r>
        </a:p>
      </xdr:txBody>
    </xdr:sp>
    <xdr:clientData/>
  </xdr:twoCellAnchor>
  <xdr:twoCellAnchor>
    <xdr:from>
      <xdr:col>1</xdr:col>
      <xdr:colOff>19051</xdr:colOff>
      <xdr:row>32</xdr:row>
      <xdr:rowOff>123825</xdr:rowOff>
    </xdr:from>
    <xdr:to>
      <xdr:col>1</xdr:col>
      <xdr:colOff>447675</xdr:colOff>
      <xdr:row>33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5A00-000008000000}"/>
            </a:ext>
          </a:extLst>
        </xdr:cNvPr>
        <xdr:cNvSpPr txBox="1"/>
      </xdr:nvSpPr>
      <xdr:spPr>
        <a:xfrm>
          <a:off x="257176" y="5962650"/>
          <a:ext cx="428624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35">
    <tabColor rgb="FFFF0000"/>
  </sheetPr>
  <dimension ref="B1:T11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1" customWidth="1"/>
    <col min="2" max="14" width="6.375" style="1" customWidth="1"/>
    <col min="15" max="16" width="3.125" style="1" customWidth="1"/>
    <col min="17" max="17" width="11.125" style="1" bestFit="1" customWidth="1"/>
    <col min="18" max="20" width="10.25" style="1" bestFit="1" customWidth="1"/>
    <col min="21" max="16384" width="9" style="1"/>
  </cols>
  <sheetData>
    <row r="1" spans="2:20" ht="13.5" customHeight="1" thickBot="1" x14ac:dyDescent="0.2"/>
    <row r="2" spans="2:20" ht="39.75" customHeight="1" thickTop="1" thickBot="1" x14ac:dyDescent="0.2">
      <c r="B2" s="3" t="s">
        <v>125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0" ht="13.5" customHeight="1" thickTop="1" x14ac:dyDescent="0.15"/>
    <row r="4" spans="2:20" ht="13.5" customHeight="1" x14ac:dyDescent="0.15"/>
    <row r="6" spans="2:20" x14ac:dyDescent="0.15">
      <c r="R6" s="1" t="s">
        <v>129</v>
      </c>
      <c r="S6" s="1" t="s">
        <v>130</v>
      </c>
      <c r="T6" s="1" t="s">
        <v>131</v>
      </c>
    </row>
    <row r="7" spans="2:20" x14ac:dyDescent="0.15">
      <c r="Q7" s="1" t="s">
        <v>134</v>
      </c>
      <c r="R7" s="161">
        <v>818</v>
      </c>
      <c r="S7" s="161">
        <v>174304</v>
      </c>
      <c r="T7" s="161">
        <v>188476</v>
      </c>
    </row>
    <row r="8" spans="2:20" x14ac:dyDescent="0.15">
      <c r="Q8" s="1" t="s">
        <v>76</v>
      </c>
      <c r="R8" s="161">
        <v>805</v>
      </c>
      <c r="S8" s="161">
        <v>169831</v>
      </c>
      <c r="T8" s="161">
        <v>193159</v>
      </c>
    </row>
    <row r="9" spans="2:20" x14ac:dyDescent="0.15">
      <c r="Q9" s="1" t="s">
        <v>83</v>
      </c>
      <c r="R9" s="161">
        <v>730</v>
      </c>
      <c r="S9" s="161">
        <v>172616</v>
      </c>
      <c r="T9" s="161">
        <v>195835</v>
      </c>
    </row>
    <row r="10" spans="2:20" x14ac:dyDescent="0.15">
      <c r="Q10" s="1" t="s">
        <v>133</v>
      </c>
      <c r="R10" s="161">
        <v>359</v>
      </c>
      <c r="S10" s="161">
        <v>179091</v>
      </c>
      <c r="T10" s="161">
        <v>196120</v>
      </c>
    </row>
    <row r="11" spans="2:20" x14ac:dyDescent="0.15">
      <c r="Q11" s="1" t="s">
        <v>140</v>
      </c>
      <c r="R11" s="161">
        <v>334</v>
      </c>
      <c r="S11" s="161">
        <v>172073</v>
      </c>
      <c r="T11" s="161">
        <v>186759</v>
      </c>
    </row>
  </sheetData>
  <phoneticPr fontId="9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36"/>
  <dimension ref="A1:M52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5" bestFit="1" customWidth="1"/>
    <col min="2" max="2" width="3.625" style="5" customWidth="1"/>
    <col min="3" max="3" width="20.625" style="5" customWidth="1"/>
    <col min="4" max="8" width="10" style="5" customWidth="1"/>
    <col min="9" max="10" width="8.875" style="5" customWidth="1"/>
    <col min="11" max="16384" width="9" style="5"/>
  </cols>
  <sheetData>
    <row r="1" spans="1:13" s="33" customFormat="1" ht="18" customHeight="1" x14ac:dyDescent="0.15">
      <c r="A1" s="49" t="s">
        <v>126</v>
      </c>
      <c r="B1" s="4" t="s">
        <v>121</v>
      </c>
      <c r="C1" s="4"/>
      <c r="D1" s="4"/>
      <c r="E1" s="4"/>
      <c r="F1" s="4"/>
      <c r="G1" s="4"/>
      <c r="H1" s="4"/>
      <c r="I1" s="4"/>
      <c r="J1" s="4"/>
      <c r="K1" s="68"/>
      <c r="L1" s="68"/>
      <c r="M1" s="68"/>
    </row>
    <row r="2" spans="1:13" x14ac:dyDescent="0.15">
      <c r="J2" s="10" t="s">
        <v>77</v>
      </c>
      <c r="K2" s="56"/>
      <c r="L2" s="56"/>
      <c r="M2" s="56"/>
    </row>
    <row r="3" spans="1:13" ht="16.5" customHeight="1" x14ac:dyDescent="0.15">
      <c r="B3" s="193"/>
      <c r="C3" s="57"/>
      <c r="D3" s="38" t="s">
        <v>134</v>
      </c>
      <c r="E3" s="38" t="s">
        <v>76</v>
      </c>
      <c r="F3" s="38" t="s">
        <v>83</v>
      </c>
      <c r="G3" s="38" t="s">
        <v>141</v>
      </c>
      <c r="H3" s="115" t="s">
        <v>140</v>
      </c>
      <c r="I3" s="156" t="s">
        <v>142</v>
      </c>
      <c r="J3" s="156" t="s">
        <v>142</v>
      </c>
      <c r="K3" s="56"/>
      <c r="L3" s="56"/>
      <c r="M3" s="56"/>
    </row>
    <row r="4" spans="1:13" ht="16.5" customHeight="1" x14ac:dyDescent="0.15">
      <c r="B4" s="191"/>
      <c r="C4" s="58"/>
      <c r="D4" s="16" t="s">
        <v>2</v>
      </c>
      <c r="E4" s="16" t="s">
        <v>2</v>
      </c>
      <c r="F4" s="16" t="s">
        <v>2</v>
      </c>
      <c r="G4" s="16" t="s">
        <v>2</v>
      </c>
      <c r="H4" s="152" t="s">
        <v>2</v>
      </c>
      <c r="I4" s="14" t="s">
        <v>73</v>
      </c>
      <c r="J4" s="14" t="s">
        <v>78</v>
      </c>
      <c r="K4" s="56"/>
      <c r="L4" s="56"/>
      <c r="M4" s="56"/>
    </row>
    <row r="5" spans="1:13" ht="15" customHeight="1" x14ac:dyDescent="0.15">
      <c r="B5" s="102" t="s">
        <v>86</v>
      </c>
      <c r="C5" s="106"/>
      <c r="D5" s="107">
        <v>365384</v>
      </c>
      <c r="E5" s="107">
        <v>365882</v>
      </c>
      <c r="F5" s="108">
        <v>371525</v>
      </c>
      <c r="G5" s="108">
        <v>377666</v>
      </c>
      <c r="H5" s="108">
        <v>360868</v>
      </c>
      <c r="I5" s="109">
        <v>-4.4000000000000004</v>
      </c>
      <c r="J5" s="109">
        <v>100</v>
      </c>
    </row>
    <row r="6" spans="1:13" ht="15" customHeight="1" x14ac:dyDescent="0.15">
      <c r="B6" s="110" t="s">
        <v>87</v>
      </c>
      <c r="C6" s="111"/>
      <c r="D6" s="164">
        <v>818</v>
      </c>
      <c r="E6" s="164">
        <v>805</v>
      </c>
      <c r="F6" s="165">
        <v>730</v>
      </c>
      <c r="G6" s="165">
        <v>359</v>
      </c>
      <c r="H6" s="165">
        <v>334</v>
      </c>
      <c r="I6" s="166">
        <v>-7.1</v>
      </c>
      <c r="J6" s="167">
        <v>0.1</v>
      </c>
    </row>
    <row r="7" spans="1:13" ht="15" customHeight="1" x14ac:dyDescent="0.15">
      <c r="C7" s="72" t="s">
        <v>105</v>
      </c>
      <c r="D7" s="23">
        <v>818</v>
      </c>
      <c r="E7" s="23">
        <v>805</v>
      </c>
      <c r="F7" s="43">
        <v>730</v>
      </c>
      <c r="G7" s="43">
        <v>359</v>
      </c>
      <c r="H7" s="153">
        <v>334</v>
      </c>
      <c r="I7" s="28">
        <v>-7.1</v>
      </c>
      <c r="J7" s="70">
        <v>0.1</v>
      </c>
    </row>
    <row r="8" spans="1:13" ht="15" customHeight="1" x14ac:dyDescent="0.15">
      <c r="C8" s="72" t="s">
        <v>106</v>
      </c>
      <c r="D8" s="30" t="s">
        <v>0</v>
      </c>
      <c r="E8" s="30" t="s">
        <v>0</v>
      </c>
      <c r="F8" s="30" t="s">
        <v>0</v>
      </c>
      <c r="G8" s="30" t="s">
        <v>0</v>
      </c>
      <c r="H8" s="104" t="s">
        <v>0</v>
      </c>
      <c r="I8" s="162" t="s">
        <v>0</v>
      </c>
      <c r="J8" s="162" t="s">
        <v>0</v>
      </c>
    </row>
    <row r="9" spans="1:13" ht="15" customHeight="1" x14ac:dyDescent="0.15">
      <c r="B9" s="27"/>
      <c r="C9" s="73" t="s">
        <v>107</v>
      </c>
      <c r="D9" s="168">
        <v>0</v>
      </c>
      <c r="E9" s="168">
        <v>0</v>
      </c>
      <c r="F9" s="168">
        <v>0</v>
      </c>
      <c r="G9" s="168" t="s">
        <v>0</v>
      </c>
      <c r="H9" s="169" t="s">
        <v>0</v>
      </c>
      <c r="I9" s="177" t="s">
        <v>0</v>
      </c>
      <c r="J9" s="170" t="s">
        <v>0</v>
      </c>
    </row>
    <row r="10" spans="1:13" ht="15" customHeight="1" x14ac:dyDescent="0.15">
      <c r="B10" s="110" t="s">
        <v>88</v>
      </c>
      <c r="C10" s="111"/>
      <c r="D10" s="107">
        <v>174304</v>
      </c>
      <c r="E10" s="107">
        <v>169831</v>
      </c>
      <c r="F10" s="108">
        <v>172616</v>
      </c>
      <c r="G10" s="108">
        <v>179091</v>
      </c>
      <c r="H10" s="108">
        <v>172073</v>
      </c>
      <c r="I10" s="109">
        <v>-3.9</v>
      </c>
      <c r="J10" s="113">
        <v>47.7</v>
      </c>
    </row>
    <row r="11" spans="1:13" ht="15" customHeight="1" x14ac:dyDescent="0.15">
      <c r="C11" s="72" t="s">
        <v>108</v>
      </c>
      <c r="D11" s="31" t="s">
        <v>0</v>
      </c>
      <c r="E11" s="31" t="s">
        <v>0</v>
      </c>
      <c r="F11" s="31" t="s">
        <v>0</v>
      </c>
      <c r="G11" s="31" t="s">
        <v>0</v>
      </c>
      <c r="H11" s="159" t="s">
        <v>0</v>
      </c>
      <c r="I11" s="160" t="s">
        <v>0</v>
      </c>
      <c r="J11" s="160" t="s">
        <v>0</v>
      </c>
    </row>
    <row r="12" spans="1:13" ht="15" customHeight="1" x14ac:dyDescent="0.15">
      <c r="C12" s="72" t="s">
        <v>109</v>
      </c>
      <c r="D12" s="25">
        <v>149908</v>
      </c>
      <c r="E12" s="25">
        <v>153447</v>
      </c>
      <c r="F12" s="46">
        <v>154710</v>
      </c>
      <c r="G12" s="46">
        <v>164105</v>
      </c>
      <c r="H12" s="108">
        <v>156518</v>
      </c>
      <c r="I12" s="28">
        <v>-4.5999999999999996</v>
      </c>
      <c r="J12" s="70">
        <v>43.4</v>
      </c>
    </row>
    <row r="13" spans="1:13" ht="15" customHeight="1" x14ac:dyDescent="0.15">
      <c r="B13" s="27"/>
      <c r="C13" s="73" t="s">
        <v>110</v>
      </c>
      <c r="D13" s="25">
        <v>24396</v>
      </c>
      <c r="E13" s="25">
        <v>16384</v>
      </c>
      <c r="F13" s="46">
        <v>17906</v>
      </c>
      <c r="G13" s="46">
        <v>14986</v>
      </c>
      <c r="H13" s="108">
        <v>15555</v>
      </c>
      <c r="I13" s="28">
        <v>3.8</v>
      </c>
      <c r="J13" s="70">
        <v>4.3</v>
      </c>
    </row>
    <row r="14" spans="1:13" ht="15" customHeight="1" x14ac:dyDescent="0.15">
      <c r="B14" s="102" t="s">
        <v>89</v>
      </c>
      <c r="C14" s="114"/>
      <c r="D14" s="164">
        <v>188476</v>
      </c>
      <c r="E14" s="164">
        <v>193159</v>
      </c>
      <c r="F14" s="165">
        <v>195835</v>
      </c>
      <c r="G14" s="165">
        <v>196120</v>
      </c>
      <c r="H14" s="165">
        <v>186759</v>
      </c>
      <c r="I14" s="166">
        <v>-4.8</v>
      </c>
      <c r="J14" s="171">
        <v>51.8</v>
      </c>
    </row>
    <row r="15" spans="1:13" ht="15" customHeight="1" x14ac:dyDescent="0.15">
      <c r="C15" s="36" t="s">
        <v>111</v>
      </c>
      <c r="D15" s="23">
        <v>7466</v>
      </c>
      <c r="E15" s="23">
        <v>7772</v>
      </c>
      <c r="F15" s="43">
        <v>8107</v>
      </c>
      <c r="G15" s="43">
        <v>8632</v>
      </c>
      <c r="H15" s="153">
        <v>9138</v>
      </c>
      <c r="I15" s="28">
        <v>5.9</v>
      </c>
      <c r="J15" s="70">
        <v>2.5</v>
      </c>
    </row>
    <row r="16" spans="1:13" ht="15" customHeight="1" x14ac:dyDescent="0.15">
      <c r="C16" s="36" t="s">
        <v>66</v>
      </c>
      <c r="D16" s="23">
        <v>32896</v>
      </c>
      <c r="E16" s="23">
        <v>34001</v>
      </c>
      <c r="F16" s="43">
        <v>33974</v>
      </c>
      <c r="G16" s="43">
        <v>33557</v>
      </c>
      <c r="H16" s="153">
        <v>32370</v>
      </c>
      <c r="I16" s="28">
        <v>-3.5</v>
      </c>
      <c r="J16" s="70">
        <v>9</v>
      </c>
    </row>
    <row r="17" spans="2:10" ht="15" customHeight="1" x14ac:dyDescent="0.15">
      <c r="C17" s="36" t="s">
        <v>112</v>
      </c>
      <c r="D17" s="43">
        <v>26359</v>
      </c>
      <c r="E17" s="43">
        <v>28192</v>
      </c>
      <c r="F17" s="43">
        <v>29481</v>
      </c>
      <c r="G17" s="43">
        <v>30233</v>
      </c>
      <c r="H17" s="153">
        <v>25705</v>
      </c>
      <c r="I17" s="28">
        <v>-15</v>
      </c>
      <c r="J17" s="70">
        <v>7.1</v>
      </c>
    </row>
    <row r="18" spans="2:10" ht="15" customHeight="1" x14ac:dyDescent="0.15">
      <c r="C18" s="36" t="s">
        <v>113</v>
      </c>
      <c r="D18" s="43">
        <v>4536</v>
      </c>
      <c r="E18" s="43">
        <v>4693</v>
      </c>
      <c r="F18" s="43">
        <v>4812</v>
      </c>
      <c r="G18" s="43">
        <v>4504</v>
      </c>
      <c r="H18" s="153">
        <v>2961</v>
      </c>
      <c r="I18" s="28">
        <v>-34.299999999999997</v>
      </c>
      <c r="J18" s="70">
        <v>0.8</v>
      </c>
    </row>
    <row r="19" spans="2:10" ht="15" customHeight="1" x14ac:dyDescent="0.15">
      <c r="C19" s="36" t="s">
        <v>65</v>
      </c>
      <c r="D19" s="43">
        <v>270</v>
      </c>
      <c r="E19" s="43">
        <v>270</v>
      </c>
      <c r="F19" s="43">
        <v>279</v>
      </c>
      <c r="G19" s="43">
        <v>286</v>
      </c>
      <c r="H19" s="153">
        <v>278</v>
      </c>
      <c r="I19" s="28">
        <v>-3.1</v>
      </c>
      <c r="J19" s="70">
        <v>0.1</v>
      </c>
    </row>
    <row r="20" spans="2:10" ht="15" customHeight="1" x14ac:dyDescent="0.15">
      <c r="C20" s="36" t="s">
        <v>114</v>
      </c>
      <c r="D20" s="43">
        <v>6172</v>
      </c>
      <c r="E20" s="43">
        <v>6343</v>
      </c>
      <c r="F20" s="43">
        <v>6529</v>
      </c>
      <c r="G20" s="43">
        <v>6487</v>
      </c>
      <c r="H20" s="153">
        <v>6365</v>
      </c>
      <c r="I20" s="28">
        <v>-1.9</v>
      </c>
      <c r="J20" s="70">
        <v>1.8</v>
      </c>
    </row>
    <row r="21" spans="2:10" ht="15" customHeight="1" x14ac:dyDescent="0.15">
      <c r="C21" s="36" t="s">
        <v>115</v>
      </c>
      <c r="D21" s="23">
        <v>50130</v>
      </c>
      <c r="E21" s="23">
        <v>50352</v>
      </c>
      <c r="F21" s="43">
        <v>50266</v>
      </c>
      <c r="G21" s="43">
        <v>49310</v>
      </c>
      <c r="H21" s="153">
        <v>48009</v>
      </c>
      <c r="I21" s="28">
        <v>-2.6</v>
      </c>
      <c r="J21" s="70">
        <v>13.3</v>
      </c>
    </row>
    <row r="22" spans="2:10" ht="15" customHeight="1" x14ac:dyDescent="0.15">
      <c r="C22" s="36" t="s">
        <v>116</v>
      </c>
      <c r="D22" s="23">
        <v>12545</v>
      </c>
      <c r="E22" s="23">
        <v>12768</v>
      </c>
      <c r="F22" s="43">
        <v>12813</v>
      </c>
      <c r="G22" s="43">
        <v>13105</v>
      </c>
      <c r="H22" s="153">
        <v>13283</v>
      </c>
      <c r="I22" s="28">
        <v>1.4</v>
      </c>
      <c r="J22" s="70">
        <v>3.7</v>
      </c>
    </row>
    <row r="23" spans="2:10" ht="15" customHeight="1" x14ac:dyDescent="0.15">
      <c r="C23" s="36" t="s">
        <v>117</v>
      </c>
      <c r="D23" s="23">
        <v>10068</v>
      </c>
      <c r="E23" s="23">
        <v>10189</v>
      </c>
      <c r="F23" s="43">
        <v>10295</v>
      </c>
      <c r="G23" s="43">
        <v>10434</v>
      </c>
      <c r="H23" s="153">
        <v>10414</v>
      </c>
      <c r="I23" s="28">
        <v>-0.2</v>
      </c>
      <c r="J23" s="70">
        <v>2.9</v>
      </c>
    </row>
    <row r="24" spans="2:10" ht="15" customHeight="1" x14ac:dyDescent="0.15">
      <c r="C24" s="36" t="s">
        <v>118</v>
      </c>
      <c r="D24" s="23">
        <v>4225</v>
      </c>
      <c r="E24" s="23">
        <v>4303</v>
      </c>
      <c r="F24" s="43">
        <v>4297</v>
      </c>
      <c r="G24" s="43">
        <v>4326</v>
      </c>
      <c r="H24" s="153">
        <v>4351</v>
      </c>
      <c r="I24" s="28">
        <v>0.6</v>
      </c>
      <c r="J24" s="70">
        <v>1.2</v>
      </c>
    </row>
    <row r="25" spans="2:10" ht="15" customHeight="1" x14ac:dyDescent="0.15">
      <c r="C25" s="36" t="s">
        <v>119</v>
      </c>
      <c r="D25" s="23">
        <v>22121</v>
      </c>
      <c r="E25" s="23">
        <v>22366</v>
      </c>
      <c r="F25" s="43">
        <v>22969</v>
      </c>
      <c r="G25" s="43">
        <v>23356</v>
      </c>
      <c r="H25" s="153">
        <v>23136</v>
      </c>
      <c r="I25" s="28">
        <v>-0.9</v>
      </c>
      <c r="J25" s="70">
        <v>6.4</v>
      </c>
    </row>
    <row r="26" spans="2:10" ht="15" customHeight="1" x14ac:dyDescent="0.15">
      <c r="B26" s="27"/>
      <c r="C26" s="74" t="s">
        <v>120</v>
      </c>
      <c r="D26" s="172">
        <v>11689</v>
      </c>
      <c r="E26" s="172">
        <v>11908</v>
      </c>
      <c r="F26" s="173">
        <v>12011</v>
      </c>
      <c r="G26" s="173">
        <v>11889</v>
      </c>
      <c r="H26" s="174">
        <v>10750</v>
      </c>
      <c r="I26" s="175">
        <v>-9.6</v>
      </c>
      <c r="J26" s="176">
        <v>3</v>
      </c>
    </row>
    <row r="27" spans="2:10" ht="15" customHeight="1" x14ac:dyDescent="0.15">
      <c r="B27" s="197" t="s">
        <v>3</v>
      </c>
      <c r="C27" s="198"/>
      <c r="D27" s="23">
        <v>5479</v>
      </c>
      <c r="E27" s="23">
        <v>5998</v>
      </c>
      <c r="F27" s="43">
        <v>6525</v>
      </c>
      <c r="G27" s="43">
        <v>6545</v>
      </c>
      <c r="H27" s="153">
        <v>6385</v>
      </c>
      <c r="I27" s="28">
        <v>-2.4</v>
      </c>
      <c r="J27" s="70"/>
    </row>
    <row r="28" spans="2:10" ht="15" customHeight="1" x14ac:dyDescent="0.15">
      <c r="B28" s="194" t="s">
        <v>4</v>
      </c>
      <c r="C28" s="195"/>
      <c r="D28" s="32">
        <v>3694</v>
      </c>
      <c r="E28" s="32">
        <v>3911</v>
      </c>
      <c r="F28" s="69">
        <v>4180</v>
      </c>
      <c r="G28" s="69">
        <v>4449</v>
      </c>
      <c r="H28" s="154">
        <v>4683</v>
      </c>
      <c r="I28" s="29">
        <v>5.3</v>
      </c>
      <c r="J28" s="71"/>
    </row>
    <row r="29" spans="2:10" x14ac:dyDescent="0.15">
      <c r="B29" s="5" t="s">
        <v>5</v>
      </c>
    </row>
    <row r="30" spans="2:10" x14ac:dyDescent="0.15">
      <c r="B30" s="5" t="s">
        <v>137</v>
      </c>
    </row>
    <row r="31" spans="2:10" x14ac:dyDescent="0.15">
      <c r="B31" s="5" t="s">
        <v>144</v>
      </c>
    </row>
    <row r="33" spans="1:10" s="33" customFormat="1" ht="18" customHeight="1" x14ac:dyDescent="0.15">
      <c r="A33" s="49"/>
      <c r="B33" s="4" t="s">
        <v>122</v>
      </c>
      <c r="C33" s="48"/>
      <c r="D33" s="48"/>
      <c r="E33" s="48"/>
      <c r="F33" s="8"/>
      <c r="G33" s="48"/>
      <c r="H33" s="48"/>
      <c r="I33" s="48"/>
      <c r="J33" s="48"/>
    </row>
    <row r="34" spans="1:10" ht="15" customHeight="1" x14ac:dyDescent="0.15">
      <c r="A34" s="67"/>
      <c r="D34" s="11"/>
      <c r="E34" s="11"/>
      <c r="F34" s="11"/>
      <c r="I34" s="10"/>
      <c r="J34" s="10" t="s">
        <v>79</v>
      </c>
    </row>
    <row r="35" spans="1:10" ht="18" customHeight="1" x14ac:dyDescent="0.15">
      <c r="B35" s="190" t="s">
        <v>59</v>
      </c>
      <c r="C35" s="54"/>
      <c r="D35" s="38" t="s">
        <v>134</v>
      </c>
      <c r="E35" s="38" t="s">
        <v>76</v>
      </c>
      <c r="F35" s="38" t="s">
        <v>83</v>
      </c>
      <c r="G35" s="38" t="s">
        <v>85</v>
      </c>
      <c r="H35" s="115" t="s">
        <v>140</v>
      </c>
      <c r="I35" s="156" t="s">
        <v>142</v>
      </c>
      <c r="J35" s="157" t="s">
        <v>142</v>
      </c>
    </row>
    <row r="36" spans="1:10" ht="18" customHeight="1" x14ac:dyDescent="0.15">
      <c r="B36" s="191"/>
      <c r="C36" s="55"/>
      <c r="D36" s="16" t="s">
        <v>2</v>
      </c>
      <c r="E36" s="16" t="s">
        <v>2</v>
      </c>
      <c r="F36" s="16" t="s">
        <v>2</v>
      </c>
      <c r="G36" s="16" t="s">
        <v>2</v>
      </c>
      <c r="H36" s="152" t="s">
        <v>2</v>
      </c>
      <c r="I36" s="14" t="s">
        <v>73</v>
      </c>
      <c r="J36" s="75" t="s">
        <v>78</v>
      </c>
    </row>
    <row r="37" spans="1:10" s="11" customFormat="1" ht="14.25" customHeight="1" x14ac:dyDescent="0.15">
      <c r="B37" s="5" t="s">
        <v>97</v>
      </c>
      <c r="C37" s="60"/>
      <c r="D37" s="25">
        <v>272954</v>
      </c>
      <c r="E37" s="25">
        <v>288018</v>
      </c>
      <c r="F37" s="23">
        <v>289325</v>
      </c>
      <c r="G37" s="23">
        <v>291033</v>
      </c>
      <c r="H37" s="103">
        <v>280810</v>
      </c>
      <c r="I37" s="47">
        <v>-3.5</v>
      </c>
      <c r="J37" s="61">
        <v>100</v>
      </c>
    </row>
    <row r="38" spans="1:10" ht="14.25" customHeight="1" x14ac:dyDescent="0.15">
      <c r="B38" s="5" t="s">
        <v>99</v>
      </c>
      <c r="C38" s="20"/>
      <c r="D38" s="25">
        <v>188269</v>
      </c>
      <c r="E38" s="25">
        <v>199321</v>
      </c>
      <c r="F38" s="23">
        <v>208748</v>
      </c>
      <c r="G38" s="23">
        <v>211880</v>
      </c>
      <c r="H38" s="103">
        <v>214403</v>
      </c>
      <c r="I38" s="47">
        <v>1.2</v>
      </c>
      <c r="J38" s="61">
        <v>76.400000000000006</v>
      </c>
    </row>
    <row r="39" spans="1:10" ht="14.25" customHeight="1" x14ac:dyDescent="0.15">
      <c r="B39" s="50" t="s">
        <v>98</v>
      </c>
      <c r="C39" s="59"/>
      <c r="D39" s="44">
        <v>13388</v>
      </c>
      <c r="E39" s="44">
        <v>14110</v>
      </c>
      <c r="F39" s="44">
        <v>14617</v>
      </c>
      <c r="G39" s="44">
        <v>15765</v>
      </c>
      <c r="H39" s="112">
        <v>14893</v>
      </c>
      <c r="I39" s="62">
        <v>-5.5</v>
      </c>
      <c r="J39" s="62">
        <v>5.3</v>
      </c>
    </row>
    <row r="40" spans="1:10" ht="14.25" customHeight="1" x14ac:dyDescent="0.15">
      <c r="B40" s="13" t="s">
        <v>90</v>
      </c>
      <c r="C40" s="63" t="s">
        <v>101</v>
      </c>
      <c r="D40" s="23">
        <v>14623</v>
      </c>
      <c r="E40" s="23">
        <v>15214</v>
      </c>
      <c r="F40" s="23">
        <v>15532</v>
      </c>
      <c r="G40" s="23">
        <v>16581</v>
      </c>
      <c r="H40" s="103">
        <v>15627</v>
      </c>
      <c r="I40" s="61">
        <v>-5.8</v>
      </c>
      <c r="J40" s="61">
        <v>5.6</v>
      </c>
    </row>
    <row r="41" spans="1:10" ht="14.25" customHeight="1" x14ac:dyDescent="0.15">
      <c r="C41" s="63" t="s">
        <v>102</v>
      </c>
      <c r="D41" s="23">
        <v>1234</v>
      </c>
      <c r="E41" s="23">
        <v>1104</v>
      </c>
      <c r="F41" s="23">
        <v>915</v>
      </c>
      <c r="G41" s="23">
        <v>816</v>
      </c>
      <c r="H41" s="103">
        <v>735</v>
      </c>
      <c r="I41" s="61">
        <v>-10</v>
      </c>
      <c r="J41" s="61">
        <v>0.3</v>
      </c>
    </row>
    <row r="42" spans="1:10" ht="14.25" customHeight="1" x14ac:dyDescent="0.15">
      <c r="B42" s="5" t="s">
        <v>6</v>
      </c>
      <c r="C42" s="20"/>
      <c r="D42" s="23"/>
      <c r="E42" s="23"/>
      <c r="F42" s="23"/>
      <c r="G42" s="23"/>
      <c r="H42" s="103"/>
      <c r="I42" s="61"/>
      <c r="J42" s="61"/>
    </row>
    <row r="43" spans="1:10" ht="14.25" customHeight="1" x14ac:dyDescent="0.15">
      <c r="C43" s="20" t="s">
        <v>91</v>
      </c>
      <c r="D43" s="43">
        <v>-211</v>
      </c>
      <c r="E43" s="43">
        <v>-145</v>
      </c>
      <c r="F43" s="43">
        <v>-76</v>
      </c>
      <c r="G43" s="43">
        <v>-42</v>
      </c>
      <c r="H43" s="153">
        <v>-36</v>
      </c>
      <c r="I43" s="155">
        <v>15.5</v>
      </c>
      <c r="J43" s="155">
        <v>-0.01</v>
      </c>
    </row>
    <row r="44" spans="1:10" ht="14.25" customHeight="1" x14ac:dyDescent="0.15">
      <c r="C44" s="20" t="s">
        <v>92</v>
      </c>
      <c r="D44" s="23">
        <v>13554</v>
      </c>
      <c r="E44" s="23">
        <v>14201</v>
      </c>
      <c r="F44" s="23">
        <v>14636</v>
      </c>
      <c r="G44" s="23">
        <v>15756</v>
      </c>
      <c r="H44" s="103">
        <v>14877</v>
      </c>
      <c r="I44" s="61">
        <v>-5.6</v>
      </c>
      <c r="J44" s="61">
        <v>5.3</v>
      </c>
    </row>
    <row r="45" spans="1:10" ht="14.25" customHeight="1" x14ac:dyDescent="0.15">
      <c r="C45" s="64" t="s">
        <v>93</v>
      </c>
      <c r="D45" s="39">
        <v>46</v>
      </c>
      <c r="E45" s="39">
        <v>53</v>
      </c>
      <c r="F45" s="39">
        <v>56</v>
      </c>
      <c r="G45" s="39">
        <v>51</v>
      </c>
      <c r="H45" s="105">
        <v>51</v>
      </c>
      <c r="I45" s="65">
        <v>-0.1</v>
      </c>
      <c r="J45" s="65">
        <v>0</v>
      </c>
    </row>
    <row r="46" spans="1:10" ht="14.25" customHeight="1" x14ac:dyDescent="0.15">
      <c r="B46" s="50" t="s">
        <v>100</v>
      </c>
      <c r="C46" s="59"/>
      <c r="D46" s="44">
        <v>71297</v>
      </c>
      <c r="E46" s="44">
        <v>74587</v>
      </c>
      <c r="F46" s="44">
        <v>65960</v>
      </c>
      <c r="G46" s="44">
        <v>63387</v>
      </c>
      <c r="H46" s="112">
        <v>51515</v>
      </c>
      <c r="I46" s="62">
        <v>-18.7</v>
      </c>
      <c r="J46" s="62">
        <v>18.3</v>
      </c>
    </row>
    <row r="47" spans="1:10" ht="14.25" customHeight="1" x14ac:dyDescent="0.15">
      <c r="C47" s="20" t="s">
        <v>94</v>
      </c>
      <c r="D47" s="23">
        <v>40460</v>
      </c>
      <c r="E47" s="23">
        <v>44059</v>
      </c>
      <c r="F47" s="23">
        <v>36842</v>
      </c>
      <c r="G47" s="23">
        <v>35581</v>
      </c>
      <c r="H47" s="103">
        <v>23607</v>
      </c>
      <c r="I47" s="61">
        <v>-33.700000000000003</v>
      </c>
      <c r="J47" s="61">
        <v>8.4</v>
      </c>
    </row>
    <row r="48" spans="1:10" ht="14.25" customHeight="1" x14ac:dyDescent="0.15">
      <c r="C48" s="20" t="s">
        <v>95</v>
      </c>
      <c r="D48" s="23">
        <v>848</v>
      </c>
      <c r="E48" s="23">
        <v>840</v>
      </c>
      <c r="F48" s="23">
        <v>770</v>
      </c>
      <c r="G48" s="23">
        <v>487</v>
      </c>
      <c r="H48" s="103">
        <v>498</v>
      </c>
      <c r="I48" s="61">
        <v>2.2000000000000002</v>
      </c>
      <c r="J48" s="61">
        <v>0.2</v>
      </c>
    </row>
    <row r="49" spans="2:10" ht="14.25" customHeight="1" x14ac:dyDescent="0.15">
      <c r="B49" s="19"/>
      <c r="C49" s="22" t="s">
        <v>96</v>
      </c>
      <c r="D49" s="32">
        <v>29989</v>
      </c>
      <c r="E49" s="32">
        <v>29688</v>
      </c>
      <c r="F49" s="32">
        <v>28348</v>
      </c>
      <c r="G49" s="32">
        <v>27320</v>
      </c>
      <c r="H49" s="101">
        <v>27410</v>
      </c>
      <c r="I49" s="66">
        <v>0.3</v>
      </c>
      <c r="J49" s="66">
        <v>9.8000000000000007</v>
      </c>
    </row>
    <row r="50" spans="2:10" ht="14.25" customHeight="1" x14ac:dyDescent="0.15">
      <c r="B50" s="5" t="s">
        <v>5</v>
      </c>
    </row>
    <row r="51" spans="2:10" ht="14.25" customHeight="1" x14ac:dyDescent="0.15">
      <c r="B51" s="5" t="s">
        <v>136</v>
      </c>
    </row>
    <row r="52" spans="2:10" ht="14.25" customHeight="1" x14ac:dyDescent="0.15">
      <c r="B52" s="5" t="s">
        <v>144</v>
      </c>
    </row>
  </sheetData>
  <mergeCells count="4">
    <mergeCell ref="B35:B36"/>
    <mergeCell ref="B3:B4"/>
    <mergeCell ref="B27:C27"/>
    <mergeCell ref="B28:C28"/>
  </mergeCells>
  <phoneticPr fontId="9"/>
  <hyperlinks>
    <hyperlink ref="A1" location="目次!C144" display="目次" xr:uid="{00000000-0004-0000-5B00-000000000000}"/>
  </hyperlinks>
  <pageMargins left="0.74803149606299213" right="0.74803149606299213" top="0.98425196850393704" bottom="0.98425196850393704" header="0.51181102362204722" footer="0.51181102362204722"/>
  <pageSetup paperSize="9" scale="95" firstPageNumber="4294963191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60"/>
  <dimension ref="A1:N31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5" bestFit="1" customWidth="1"/>
    <col min="2" max="2" width="2.125" style="5" customWidth="1"/>
    <col min="3" max="3" width="19.125" style="5" customWidth="1"/>
    <col min="4" max="4" width="4.375" style="87" customWidth="1"/>
    <col min="5" max="5" width="8.125" style="11" customWidth="1"/>
    <col min="6" max="6" width="8.125" style="24" customWidth="1"/>
    <col min="7" max="12" width="8.125" style="5" customWidth="1"/>
    <col min="13" max="13" width="6.125" style="5" customWidth="1"/>
    <col min="14" max="16384" width="9" style="5"/>
  </cols>
  <sheetData>
    <row r="1" spans="1:14" s="33" customFormat="1" ht="18" customHeight="1" x14ac:dyDescent="0.15">
      <c r="A1" s="49" t="s">
        <v>84</v>
      </c>
      <c r="B1" s="4" t="s">
        <v>123</v>
      </c>
      <c r="C1" s="48"/>
      <c r="D1" s="48"/>
      <c r="E1" s="8"/>
      <c r="F1" s="48"/>
      <c r="G1" s="48"/>
      <c r="H1" s="48"/>
      <c r="I1" s="8"/>
      <c r="J1" s="91"/>
      <c r="K1" s="48"/>
      <c r="L1" s="48"/>
      <c r="N1" s="92"/>
    </row>
    <row r="2" spans="1:14" ht="15" customHeight="1" x14ac:dyDescent="0.15">
      <c r="D2" s="76"/>
      <c r="N2" s="88"/>
    </row>
    <row r="3" spans="1:14" ht="20.25" customHeight="1" x14ac:dyDescent="0.15">
      <c r="B3" s="199" t="s">
        <v>59</v>
      </c>
      <c r="C3" s="200"/>
      <c r="D3" s="202" t="s">
        <v>7</v>
      </c>
      <c r="E3" s="204" t="s">
        <v>82</v>
      </c>
      <c r="F3" s="205"/>
      <c r="G3" s="205"/>
      <c r="H3" s="206"/>
      <c r="I3" s="204" t="s">
        <v>80</v>
      </c>
      <c r="J3" s="205"/>
      <c r="K3" s="205"/>
      <c r="L3" s="205"/>
      <c r="N3" s="88"/>
    </row>
    <row r="4" spans="1:14" ht="20.25" customHeight="1" x14ac:dyDescent="0.15">
      <c r="B4" s="196"/>
      <c r="C4" s="201"/>
      <c r="D4" s="203"/>
      <c r="E4" s="38" t="s">
        <v>76</v>
      </c>
      <c r="F4" s="38" t="s">
        <v>83</v>
      </c>
      <c r="G4" s="38" t="s">
        <v>85</v>
      </c>
      <c r="H4" s="115" t="s">
        <v>140</v>
      </c>
      <c r="I4" s="38" t="s">
        <v>76</v>
      </c>
      <c r="J4" s="38" t="s">
        <v>83</v>
      </c>
      <c r="K4" s="38" t="s">
        <v>85</v>
      </c>
      <c r="L4" s="118" t="s">
        <v>140</v>
      </c>
      <c r="N4" s="88"/>
    </row>
    <row r="5" spans="1:14" ht="33.75" customHeight="1" x14ac:dyDescent="0.15">
      <c r="B5" s="77" t="s">
        <v>103</v>
      </c>
      <c r="C5" s="93"/>
      <c r="D5" s="78"/>
      <c r="E5" s="79"/>
      <c r="F5" s="80"/>
      <c r="G5" s="52"/>
      <c r="H5" s="116"/>
      <c r="I5" s="77"/>
      <c r="J5" s="77"/>
      <c r="K5" s="52"/>
      <c r="L5" s="119"/>
    </row>
    <row r="6" spans="1:14" ht="26.25" customHeight="1" x14ac:dyDescent="0.15">
      <c r="B6" s="6"/>
      <c r="C6" s="36" t="s">
        <v>8</v>
      </c>
      <c r="D6" s="9" t="s">
        <v>81</v>
      </c>
      <c r="E6" s="163">
        <v>243255</v>
      </c>
      <c r="F6" s="15">
        <v>244856</v>
      </c>
      <c r="G6" s="15">
        <v>246123</v>
      </c>
      <c r="H6" s="117">
        <v>227057</v>
      </c>
      <c r="I6" s="83">
        <f>ROUND((E6/242931-1)*100,1)</f>
        <v>0.1</v>
      </c>
      <c r="J6" s="83">
        <f>ROUND((F6/E6-1)*100,1)</f>
        <v>0.7</v>
      </c>
      <c r="K6" s="83">
        <f t="shared" ref="K6" si="0">ROUND((G6/F6-1)*100,1)</f>
        <v>0.5</v>
      </c>
      <c r="L6" s="120">
        <f>ROUND((H6/G6-1)*100,1)</f>
        <v>-7.7</v>
      </c>
    </row>
    <row r="7" spans="1:14" ht="26.25" customHeight="1" x14ac:dyDescent="0.15">
      <c r="B7" s="6"/>
      <c r="C7" s="36" t="s">
        <v>72</v>
      </c>
      <c r="D7" s="9" t="s">
        <v>81</v>
      </c>
      <c r="E7" s="35">
        <v>288018</v>
      </c>
      <c r="F7" s="15">
        <v>289325</v>
      </c>
      <c r="G7" s="15">
        <v>291033</v>
      </c>
      <c r="H7" s="117">
        <v>280810</v>
      </c>
      <c r="I7" s="83">
        <v>5.5190566153564298</v>
      </c>
      <c r="J7" s="83">
        <v>0.45362818418744499</v>
      </c>
      <c r="K7" s="83">
        <v>0.590464743233302</v>
      </c>
      <c r="L7" s="120">
        <v>-3.51250569524057</v>
      </c>
    </row>
    <row r="8" spans="1:14" ht="26.25" customHeight="1" x14ac:dyDescent="0.15">
      <c r="B8" s="6"/>
      <c r="C8" s="36" t="s">
        <v>10</v>
      </c>
      <c r="D8" s="9" t="s">
        <v>9</v>
      </c>
      <c r="E8" s="35">
        <v>5196</v>
      </c>
      <c r="F8" s="15">
        <v>5217</v>
      </c>
      <c r="G8" s="15">
        <v>5231</v>
      </c>
      <c r="H8" s="117">
        <v>4813</v>
      </c>
      <c r="I8" s="83">
        <v>-0.2</v>
      </c>
      <c r="J8" s="83">
        <v>0.40185761114942298</v>
      </c>
      <c r="K8" s="83">
        <v>0.26607153916465898</v>
      </c>
      <c r="L8" s="120">
        <v>-7.9893259911588999</v>
      </c>
    </row>
    <row r="9" spans="1:14" ht="26.25" customHeight="1" x14ac:dyDescent="0.15">
      <c r="B9" s="6"/>
      <c r="C9" s="36" t="s">
        <v>11</v>
      </c>
      <c r="D9" s="9" t="s">
        <v>9</v>
      </c>
      <c r="E9" s="35">
        <v>3221</v>
      </c>
      <c r="F9" s="15">
        <v>3168</v>
      </c>
      <c r="G9" s="15">
        <v>3138</v>
      </c>
      <c r="H9" s="117">
        <v>3008</v>
      </c>
      <c r="I9" s="83">
        <v>3.45728520709635</v>
      </c>
      <c r="J9" s="83">
        <v>-1.6347022522598</v>
      </c>
      <c r="K9" s="83">
        <v>-0.94717348316231997</v>
      </c>
      <c r="L9" s="120">
        <v>-4.1653343850693796</v>
      </c>
    </row>
    <row r="10" spans="1:14" ht="26.25" customHeight="1" x14ac:dyDescent="0.15">
      <c r="B10" s="6"/>
      <c r="C10" s="36" t="s">
        <v>61</v>
      </c>
      <c r="D10" s="9" t="s">
        <v>12</v>
      </c>
      <c r="E10" s="35">
        <v>89415</v>
      </c>
      <c r="F10" s="15">
        <v>91314</v>
      </c>
      <c r="G10" s="15">
        <v>92731</v>
      </c>
      <c r="H10" s="117">
        <v>93363</v>
      </c>
      <c r="I10" s="83">
        <v>1.9928721347490499</v>
      </c>
      <c r="J10" s="83">
        <v>2.1230357496632899</v>
      </c>
      <c r="K10" s="83">
        <v>1.55234159434536</v>
      </c>
      <c r="L10" s="120">
        <v>0.68120307577625805</v>
      </c>
    </row>
    <row r="11" spans="1:14" ht="26.25" customHeight="1" x14ac:dyDescent="0.15">
      <c r="B11" s="178"/>
      <c r="C11" s="179" t="s">
        <v>13</v>
      </c>
      <c r="D11" s="180" t="s">
        <v>12</v>
      </c>
      <c r="E11" s="181">
        <v>46817</v>
      </c>
      <c r="F11" s="182">
        <v>46937</v>
      </c>
      <c r="G11" s="182">
        <v>47054</v>
      </c>
      <c r="H11" s="183">
        <v>47179</v>
      </c>
      <c r="I11" s="184">
        <v>0.32980161153255899</v>
      </c>
      <c r="J11" s="184">
        <v>0.255222277598456</v>
      </c>
      <c r="K11" s="184">
        <v>0.25069295777160699</v>
      </c>
      <c r="L11" s="186">
        <v>0.26398221592174598</v>
      </c>
    </row>
    <row r="12" spans="1:14" ht="33.75" customHeight="1" x14ac:dyDescent="0.15">
      <c r="B12" s="11" t="s">
        <v>1</v>
      </c>
      <c r="C12" s="36"/>
      <c r="D12" s="9"/>
      <c r="E12" s="81"/>
      <c r="F12" s="82"/>
      <c r="G12" s="15"/>
      <c r="H12" s="117"/>
      <c r="I12" s="83"/>
      <c r="J12" s="83"/>
      <c r="K12" s="83"/>
      <c r="L12" s="120"/>
    </row>
    <row r="13" spans="1:14" ht="26.25" customHeight="1" x14ac:dyDescent="0.15">
      <c r="B13" s="6"/>
      <c r="C13" s="36" t="s">
        <v>14</v>
      </c>
      <c r="D13" s="9" t="s">
        <v>67</v>
      </c>
      <c r="E13" s="122">
        <v>23625.9</v>
      </c>
      <c r="F13" s="51">
        <v>23713.3</v>
      </c>
      <c r="G13" s="26">
        <v>23599.3</v>
      </c>
      <c r="H13" s="123">
        <v>22922.6</v>
      </c>
      <c r="I13" s="82">
        <f>ROUND((E13/22935.7-1)*100,1)</f>
        <v>3</v>
      </c>
      <c r="J13" s="83">
        <f>ROUND((F13/E13-1)*100,1)</f>
        <v>0.4</v>
      </c>
      <c r="K13" s="83">
        <f>ROUND((G13/F13-1)*100,1)</f>
        <v>-0.5</v>
      </c>
      <c r="L13" s="120">
        <f>ROUND((H13/G13-1)*100,1)</f>
        <v>-2.9</v>
      </c>
    </row>
    <row r="14" spans="1:14" ht="26.25" customHeight="1" x14ac:dyDescent="0.15">
      <c r="B14" s="6"/>
      <c r="C14" s="36" t="s">
        <v>71</v>
      </c>
      <c r="D14" s="9" t="s">
        <v>67</v>
      </c>
      <c r="E14" s="122">
        <v>22590.2</v>
      </c>
      <c r="F14" s="51">
        <v>22430</v>
      </c>
      <c r="G14" s="26">
        <v>22107.7</v>
      </c>
      <c r="H14" s="123">
        <v>21228.400000000001</v>
      </c>
      <c r="I14" s="83">
        <f>ROUND((E14/21897.9-1)*100,1)</f>
        <v>3.2</v>
      </c>
      <c r="J14" s="83">
        <f t="shared" ref="J14:J19" si="1">ROUND((F14/E14-1)*100,1)</f>
        <v>-0.7</v>
      </c>
      <c r="K14" s="83">
        <f t="shared" ref="K14:K19" si="2">ROUND((G14/F14-1)*100,1)</f>
        <v>-1.4</v>
      </c>
      <c r="L14" s="120">
        <f t="shared" ref="L14:L19" si="3">ROUND((H14/G14-1)*100,1)</f>
        <v>-4</v>
      </c>
    </row>
    <row r="15" spans="1:14" ht="26.25" customHeight="1" x14ac:dyDescent="0.15">
      <c r="B15" s="6"/>
      <c r="C15" s="36" t="s">
        <v>15</v>
      </c>
      <c r="D15" s="9" t="s">
        <v>9</v>
      </c>
      <c r="E15" s="121">
        <v>5305</v>
      </c>
      <c r="F15" s="35">
        <v>5259</v>
      </c>
      <c r="G15" s="15">
        <v>5168</v>
      </c>
      <c r="H15" s="117">
        <v>4857</v>
      </c>
      <c r="I15" s="83">
        <f>ROUND((E15/5175-1)*100,1)</f>
        <v>2.5</v>
      </c>
      <c r="J15" s="83">
        <f t="shared" si="1"/>
        <v>-0.9</v>
      </c>
      <c r="K15" s="83">
        <f t="shared" si="2"/>
        <v>-1.7</v>
      </c>
      <c r="L15" s="120">
        <f t="shared" si="3"/>
        <v>-6</v>
      </c>
    </row>
    <row r="16" spans="1:14" ht="26.25" customHeight="1" x14ac:dyDescent="0.15">
      <c r="B16" s="6"/>
      <c r="C16" s="36" t="s">
        <v>16</v>
      </c>
      <c r="D16" s="9" t="s">
        <v>68</v>
      </c>
      <c r="E16" s="121">
        <v>3092</v>
      </c>
      <c r="F16" s="35">
        <v>3062</v>
      </c>
      <c r="G16" s="15">
        <v>3011</v>
      </c>
      <c r="H16" s="117">
        <v>2890</v>
      </c>
      <c r="I16" s="83">
        <f>ROUND((E16/3005-1)*100,1)</f>
        <v>2.9</v>
      </c>
      <c r="J16" s="83">
        <f t="shared" si="1"/>
        <v>-1</v>
      </c>
      <c r="K16" s="83">
        <f t="shared" si="2"/>
        <v>-1.7</v>
      </c>
      <c r="L16" s="120">
        <f t="shared" si="3"/>
        <v>-4</v>
      </c>
    </row>
    <row r="17" spans="2:12" ht="26.25" customHeight="1" x14ac:dyDescent="0.15">
      <c r="B17" s="6"/>
      <c r="C17" s="36" t="s">
        <v>17</v>
      </c>
      <c r="D17" s="9" t="s">
        <v>9</v>
      </c>
      <c r="E17" s="121">
        <v>4649</v>
      </c>
      <c r="F17" s="35">
        <v>4758</v>
      </c>
      <c r="G17" s="15">
        <v>4694</v>
      </c>
      <c r="H17" s="117">
        <v>4628</v>
      </c>
      <c r="I17" s="83">
        <f>ROUND((E17/4574-1)*100,1)</f>
        <v>1.6</v>
      </c>
      <c r="J17" s="83">
        <f t="shared" si="1"/>
        <v>2.2999999999999998</v>
      </c>
      <c r="K17" s="83">
        <f t="shared" si="2"/>
        <v>-1.3</v>
      </c>
      <c r="L17" s="120">
        <f t="shared" si="3"/>
        <v>-1.4</v>
      </c>
    </row>
    <row r="18" spans="2:12" ht="26.25" customHeight="1" x14ac:dyDescent="0.15">
      <c r="B18" s="6"/>
      <c r="C18" s="36" t="s">
        <v>18</v>
      </c>
      <c r="D18" s="9" t="s">
        <v>9</v>
      </c>
      <c r="E18" s="121">
        <v>2394</v>
      </c>
      <c r="F18" s="35">
        <v>2392</v>
      </c>
      <c r="G18" s="15">
        <v>2368</v>
      </c>
      <c r="H18" s="117">
        <v>2221</v>
      </c>
      <c r="I18" s="83">
        <f>ROUND((E18/2375-1)*100,1)</f>
        <v>0.8</v>
      </c>
      <c r="J18" s="83">
        <f t="shared" si="1"/>
        <v>-0.1</v>
      </c>
      <c r="K18" s="83">
        <f t="shared" si="2"/>
        <v>-1</v>
      </c>
      <c r="L18" s="120">
        <f t="shared" si="3"/>
        <v>-6.2</v>
      </c>
    </row>
    <row r="19" spans="2:12" ht="26.25" customHeight="1" x14ac:dyDescent="0.15">
      <c r="B19" s="178"/>
      <c r="C19" s="179" t="s">
        <v>60</v>
      </c>
      <c r="D19" s="180" t="s">
        <v>20</v>
      </c>
      <c r="E19" s="185">
        <v>7307</v>
      </c>
      <c r="F19" s="181">
        <v>7325</v>
      </c>
      <c r="G19" s="182">
        <v>7342</v>
      </c>
      <c r="H19" s="183">
        <v>7345</v>
      </c>
      <c r="I19" s="184">
        <f>ROUND((E19/7288-1)*100,1)</f>
        <v>0.3</v>
      </c>
      <c r="J19" s="184">
        <f t="shared" si="1"/>
        <v>0.2</v>
      </c>
      <c r="K19" s="184">
        <f t="shared" si="2"/>
        <v>0.2</v>
      </c>
      <c r="L19" s="186">
        <f t="shared" si="3"/>
        <v>0</v>
      </c>
    </row>
    <row r="20" spans="2:12" ht="33.75" customHeight="1" x14ac:dyDescent="0.15">
      <c r="B20" s="11" t="s">
        <v>104</v>
      </c>
      <c r="C20" s="36"/>
      <c r="D20" s="9"/>
      <c r="E20" s="124"/>
      <c r="F20" s="51"/>
      <c r="G20" s="26"/>
      <c r="H20" s="123"/>
      <c r="I20" s="84"/>
      <c r="J20" s="83"/>
      <c r="K20" s="83"/>
      <c r="L20" s="120"/>
    </row>
    <row r="21" spans="2:12" ht="26.25" customHeight="1" x14ac:dyDescent="0.15">
      <c r="B21" s="6"/>
      <c r="C21" s="36" t="s">
        <v>69</v>
      </c>
      <c r="D21" s="9" t="s">
        <v>67</v>
      </c>
      <c r="E21" s="122">
        <v>400621.5</v>
      </c>
      <c r="F21" s="51">
        <v>403099.1</v>
      </c>
      <c r="G21" s="26">
        <v>402026.7</v>
      </c>
      <c r="H21" s="123">
        <v>375388.7</v>
      </c>
      <c r="I21" s="83">
        <f>ROUND((E21/392293.9-1)*100,1)</f>
        <v>2.1</v>
      </c>
      <c r="J21" s="83">
        <f t="shared" ref="J21:L23" si="4">ROUND((F21/E21-1)*100,1)</f>
        <v>0.6</v>
      </c>
      <c r="K21" s="83">
        <f t="shared" si="4"/>
        <v>-0.3</v>
      </c>
      <c r="L21" s="120">
        <f t="shared" si="4"/>
        <v>-6.6</v>
      </c>
    </row>
    <row r="22" spans="2:12" ht="26.25" customHeight="1" x14ac:dyDescent="0.15">
      <c r="B22" s="6"/>
      <c r="C22" s="36" t="s">
        <v>21</v>
      </c>
      <c r="D22" s="9" t="s">
        <v>70</v>
      </c>
      <c r="E22" s="121">
        <v>3157</v>
      </c>
      <c r="F22" s="35">
        <v>3181</v>
      </c>
      <c r="G22" s="15">
        <v>3177</v>
      </c>
      <c r="H22" s="117">
        <v>2975</v>
      </c>
      <c r="I22" s="83">
        <f>ROUND((E22/3089-1)*100,1)</f>
        <v>2.2000000000000002</v>
      </c>
      <c r="J22" s="83">
        <f t="shared" si="4"/>
        <v>0.8</v>
      </c>
      <c r="K22" s="83">
        <f t="shared" si="4"/>
        <v>-0.1</v>
      </c>
      <c r="L22" s="120">
        <f t="shared" si="4"/>
        <v>-6.4</v>
      </c>
    </row>
    <row r="23" spans="2:12" ht="26.25" customHeight="1" x14ac:dyDescent="0.15">
      <c r="B23" s="85"/>
      <c r="C23" s="37" t="s">
        <v>19</v>
      </c>
      <c r="D23" s="86" t="s">
        <v>20</v>
      </c>
      <c r="E23" s="125">
        <v>126896</v>
      </c>
      <c r="F23" s="41">
        <v>126727</v>
      </c>
      <c r="G23" s="40">
        <v>126525</v>
      </c>
      <c r="H23" s="126">
        <v>126161</v>
      </c>
      <c r="I23" s="127">
        <f>ROUND((E23/127012-1)*100,1)</f>
        <v>-0.1</v>
      </c>
      <c r="J23" s="127">
        <f t="shared" si="4"/>
        <v>-0.1</v>
      </c>
      <c r="K23" s="127">
        <f t="shared" si="4"/>
        <v>-0.2</v>
      </c>
      <c r="L23" s="128">
        <f t="shared" si="4"/>
        <v>-0.3</v>
      </c>
    </row>
    <row r="24" spans="2:12" ht="22.5" customHeight="1" x14ac:dyDescent="0.15">
      <c r="B24" s="5" t="s">
        <v>74</v>
      </c>
    </row>
    <row r="25" spans="2:12" ht="18" customHeight="1" x14ac:dyDescent="0.15">
      <c r="B25" s="5" t="s">
        <v>75</v>
      </c>
    </row>
    <row r="26" spans="2:12" x14ac:dyDescent="0.15">
      <c r="B26" s="5" t="s">
        <v>144</v>
      </c>
    </row>
    <row r="27" spans="2:12" x14ac:dyDescent="0.15">
      <c r="D27" s="89"/>
    </row>
    <row r="28" spans="2:12" x14ac:dyDescent="0.15">
      <c r="C28" s="89"/>
    </row>
    <row r="29" spans="2:12" x14ac:dyDescent="0.15">
      <c r="C29" s="12"/>
    </row>
    <row r="31" spans="2:12" x14ac:dyDescent="0.15">
      <c r="C31" s="90"/>
    </row>
  </sheetData>
  <mergeCells count="4">
    <mergeCell ref="B3:C4"/>
    <mergeCell ref="D3:D4"/>
    <mergeCell ref="E3:H3"/>
    <mergeCell ref="I3:L3"/>
  </mergeCells>
  <phoneticPr fontId="9"/>
  <hyperlinks>
    <hyperlink ref="A1" location="目次!C144" display="目次" xr:uid="{00000000-0004-0000-5C00-000000000000}"/>
  </hyperlinks>
  <pageMargins left="0.74803149606299213" right="0.55118110236220474" top="0.98425196850393704" bottom="0.98425196850393704" header="0.51181102362204722" footer="0.51181102362204722"/>
  <pageSetup paperSize="9" firstPageNumber="4294963191" fitToWidth="2" orientation="portrait" r:id="rId1"/>
  <headerFooter differentOddEven="1" scaleWithDoc="0" alignWithMargins="0">
    <oddFooter>&amp;C&amp;"ＭＳ Ｐ明朝,標準"&amp;A</oddFooter>
    <evenHeader>&amp;R&amp;"ＭＳ Ｐ明朝,斜体"市民所得</evenHeader>
    <evenFooter>&amp;C－103－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16"/>
  <dimension ref="A1:P51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125" style="5" customWidth="1"/>
    <col min="2" max="2" width="11.125" style="5" customWidth="1"/>
    <col min="3" max="4" width="13.25" style="5" customWidth="1"/>
    <col min="5" max="5" width="7.625" style="5" customWidth="1"/>
    <col min="6" max="7" width="13.25" style="5" customWidth="1"/>
    <col min="8" max="8" width="7.625" style="5" customWidth="1"/>
    <col min="9" max="9" width="8.625" style="5" customWidth="1"/>
    <col min="10" max="10" width="9.125" style="5" bestFit="1" customWidth="1"/>
    <col min="11" max="11" width="9" style="5" bestFit="1"/>
    <col min="12" max="16384" width="9" style="5"/>
  </cols>
  <sheetData>
    <row r="1" spans="1:16" s="33" customFormat="1" ht="18" customHeight="1" x14ac:dyDescent="0.15">
      <c r="A1" s="49" t="s">
        <v>84</v>
      </c>
      <c r="B1" s="4" t="s">
        <v>124</v>
      </c>
      <c r="C1" s="4"/>
      <c r="D1" s="4"/>
      <c r="E1" s="4"/>
      <c r="F1" s="4"/>
      <c r="G1" s="4"/>
      <c r="H1" s="4"/>
      <c r="I1" s="4"/>
      <c r="J1" s="100"/>
      <c r="K1" s="100"/>
      <c r="L1" s="100"/>
      <c r="M1" s="100"/>
      <c r="N1" s="100"/>
      <c r="O1" s="100"/>
      <c r="P1" s="100"/>
    </row>
    <row r="2" spans="1:16" ht="15" customHeight="1" x14ac:dyDescent="0.15">
      <c r="C2" s="53"/>
      <c r="D2" s="53"/>
      <c r="E2" s="53"/>
      <c r="F2" s="53"/>
      <c r="G2" s="53"/>
      <c r="H2" s="53"/>
      <c r="J2" s="98"/>
      <c r="K2" s="98"/>
      <c r="L2" s="98"/>
      <c r="M2" s="98"/>
      <c r="N2" s="98"/>
      <c r="O2" s="98"/>
      <c r="P2" s="98"/>
    </row>
    <row r="3" spans="1:16" ht="17.25" customHeight="1" x14ac:dyDescent="0.15">
      <c r="B3" s="188" t="s">
        <v>58</v>
      </c>
      <c r="C3" s="192" t="s">
        <v>138</v>
      </c>
      <c r="D3" s="192"/>
      <c r="E3" s="187"/>
      <c r="F3" s="192" t="s">
        <v>139</v>
      </c>
      <c r="G3" s="192"/>
      <c r="H3" s="187"/>
      <c r="I3" s="207" t="s">
        <v>143</v>
      </c>
      <c r="J3" s="98"/>
      <c r="K3" s="98"/>
      <c r="L3" s="98"/>
      <c r="M3" s="98"/>
      <c r="N3" s="98"/>
      <c r="O3" s="98"/>
      <c r="P3" s="98"/>
    </row>
    <row r="4" spans="1:16" ht="37.5" customHeight="1" x14ac:dyDescent="0.15">
      <c r="B4" s="189"/>
      <c r="C4" s="145" t="s">
        <v>85</v>
      </c>
      <c r="D4" s="145" t="s">
        <v>140</v>
      </c>
      <c r="E4" s="158" t="s">
        <v>22</v>
      </c>
      <c r="F4" s="7" t="s">
        <v>85</v>
      </c>
      <c r="G4" s="145" t="s">
        <v>140</v>
      </c>
      <c r="H4" s="158" t="s">
        <v>22</v>
      </c>
      <c r="I4" s="208"/>
      <c r="J4" s="98"/>
      <c r="K4" s="98"/>
      <c r="L4" s="98"/>
      <c r="M4" s="98"/>
      <c r="N4" s="98"/>
      <c r="O4" s="98"/>
      <c r="P4" s="98"/>
    </row>
    <row r="5" spans="1:16" s="11" customFormat="1" ht="23.25" customHeight="1" x14ac:dyDescent="0.15">
      <c r="B5" s="129" t="s">
        <v>132</v>
      </c>
      <c r="C5" s="130">
        <v>23599330</v>
      </c>
      <c r="D5" s="130">
        <v>22922645</v>
      </c>
      <c r="E5" s="131">
        <f t="shared" ref="E5:E45" si="0">(D5/C5-1)*100</f>
        <v>-2.8673907267706356</v>
      </c>
      <c r="F5" s="130">
        <v>22107700</v>
      </c>
      <c r="G5" s="130">
        <v>21228355</v>
      </c>
      <c r="H5" s="131">
        <f>(G5/F5-1)*100</f>
        <v>-3.9775508080894917</v>
      </c>
      <c r="I5" s="132">
        <v>2890</v>
      </c>
      <c r="J5" s="21"/>
    </row>
    <row r="6" spans="1:16" ht="15" customHeight="1" x14ac:dyDescent="0.15">
      <c r="B6" s="94" t="s">
        <v>127</v>
      </c>
      <c r="C6" s="133">
        <v>4860617</v>
      </c>
      <c r="D6" s="146">
        <v>4676012</v>
      </c>
      <c r="E6" s="134">
        <f t="shared" si="0"/>
        <v>-3.7979746192715824</v>
      </c>
      <c r="F6" s="146">
        <v>4760863</v>
      </c>
      <c r="G6" s="146">
        <v>4615230</v>
      </c>
      <c r="H6" s="134">
        <f t="shared" ref="H6:H10" si="1">(G6/F6-1)*100</f>
        <v>-3.0589622091624968</v>
      </c>
      <c r="I6" s="133">
        <v>3486</v>
      </c>
      <c r="J6" s="17"/>
    </row>
    <row r="7" spans="1:16" ht="15" customHeight="1" x14ac:dyDescent="0.15">
      <c r="B7" s="34" t="s">
        <v>23</v>
      </c>
      <c r="C7" s="147">
        <v>1335773</v>
      </c>
      <c r="D7" s="147">
        <v>1270484</v>
      </c>
      <c r="E7" s="135">
        <f t="shared" si="0"/>
        <v>-4.8877316729713849</v>
      </c>
      <c r="F7" s="147">
        <v>1057971</v>
      </c>
      <c r="G7" s="147">
        <v>1002957</v>
      </c>
      <c r="H7" s="135">
        <f t="shared" si="1"/>
        <v>-5.1999534958897753</v>
      </c>
      <c r="I7" s="136">
        <v>2829</v>
      </c>
      <c r="J7" s="17"/>
    </row>
    <row r="8" spans="1:16" ht="15" customHeight="1" x14ac:dyDescent="0.15">
      <c r="B8" s="34" t="s">
        <v>24</v>
      </c>
      <c r="C8" s="147">
        <v>1044367</v>
      </c>
      <c r="D8" s="147">
        <v>1015406</v>
      </c>
      <c r="E8" s="135">
        <f t="shared" si="0"/>
        <v>-2.7730673221195268</v>
      </c>
      <c r="F8" s="147">
        <v>594421</v>
      </c>
      <c r="G8" s="147">
        <v>547371</v>
      </c>
      <c r="H8" s="135">
        <f t="shared" si="1"/>
        <v>-7.9152654431791643</v>
      </c>
      <c r="I8" s="136">
        <v>2815</v>
      </c>
      <c r="J8" s="17"/>
    </row>
    <row r="9" spans="1:16" ht="15" customHeight="1" x14ac:dyDescent="0.15">
      <c r="B9" s="34" t="s">
        <v>25</v>
      </c>
      <c r="C9" s="147">
        <v>1459984</v>
      </c>
      <c r="D9" s="147">
        <v>1407724</v>
      </c>
      <c r="E9" s="135">
        <f t="shared" si="0"/>
        <v>-3.5794912820962477</v>
      </c>
      <c r="F9" s="147">
        <v>1820515</v>
      </c>
      <c r="G9" s="147">
        <v>1764378</v>
      </c>
      <c r="H9" s="135">
        <f t="shared" si="1"/>
        <v>-3.0835779985333822</v>
      </c>
      <c r="I9" s="136">
        <v>2969</v>
      </c>
      <c r="J9" s="17"/>
    </row>
    <row r="10" spans="1:16" ht="15" customHeight="1" x14ac:dyDescent="0.15">
      <c r="B10" s="95" t="s">
        <v>26</v>
      </c>
      <c r="C10" s="148">
        <v>291239</v>
      </c>
      <c r="D10" s="148">
        <v>278337</v>
      </c>
      <c r="E10" s="137">
        <f t="shared" si="0"/>
        <v>-4.4300385593962321</v>
      </c>
      <c r="F10" s="148">
        <v>208091</v>
      </c>
      <c r="G10" s="148">
        <v>200589</v>
      </c>
      <c r="H10" s="137">
        <f t="shared" si="1"/>
        <v>-3.605153514568149</v>
      </c>
      <c r="I10" s="138">
        <v>2551</v>
      </c>
      <c r="J10" s="17"/>
    </row>
    <row r="11" spans="1:16" ht="15" customHeight="1" x14ac:dyDescent="0.15">
      <c r="B11" s="96" t="s">
        <v>27</v>
      </c>
      <c r="C11" s="149">
        <v>224894</v>
      </c>
      <c r="D11" s="149">
        <v>228407</v>
      </c>
      <c r="E11" s="139">
        <f t="shared" si="0"/>
        <v>1.5620692415093229</v>
      </c>
      <c r="F11" s="149">
        <v>146589</v>
      </c>
      <c r="G11" s="149">
        <v>137691</v>
      </c>
      <c r="H11" s="139">
        <f t="shared" ref="H11:H15" si="2">(G11/F11-1)*100</f>
        <v>-6.0700325399586585</v>
      </c>
      <c r="I11" s="140">
        <v>2307</v>
      </c>
      <c r="J11" s="17"/>
    </row>
    <row r="12" spans="1:16" ht="15" customHeight="1" x14ac:dyDescent="0.15">
      <c r="B12" s="34" t="s">
        <v>28</v>
      </c>
      <c r="C12" s="147">
        <v>906322</v>
      </c>
      <c r="D12" s="147">
        <v>877403</v>
      </c>
      <c r="E12" s="135">
        <f t="shared" si="0"/>
        <v>-3.1908085647264439</v>
      </c>
      <c r="F12" s="147">
        <v>1040464</v>
      </c>
      <c r="G12" s="147">
        <v>999594</v>
      </c>
      <c r="H12" s="135">
        <f t="shared" si="2"/>
        <v>-3.9280551753832937</v>
      </c>
      <c r="I12" s="136">
        <v>2919</v>
      </c>
      <c r="J12" s="17"/>
    </row>
    <row r="13" spans="1:16" ht="15" customHeight="1" x14ac:dyDescent="0.15">
      <c r="B13" s="34" t="s">
        <v>29</v>
      </c>
      <c r="C13" s="147">
        <v>320973</v>
      </c>
      <c r="D13" s="147">
        <v>245992</v>
      </c>
      <c r="E13" s="135">
        <f t="shared" si="0"/>
        <v>-23.360531882744027</v>
      </c>
      <c r="F13" s="147">
        <v>222426</v>
      </c>
      <c r="G13" s="147">
        <v>204343</v>
      </c>
      <c r="H13" s="135">
        <f t="shared" si="2"/>
        <v>-8.1298948863891773</v>
      </c>
      <c r="I13" s="136">
        <v>2543</v>
      </c>
      <c r="J13" s="17"/>
    </row>
    <row r="14" spans="1:16" ht="15" customHeight="1" x14ac:dyDescent="0.15">
      <c r="B14" s="34" t="s">
        <v>30</v>
      </c>
      <c r="C14" s="147">
        <v>427282</v>
      </c>
      <c r="D14" s="147">
        <v>433551</v>
      </c>
      <c r="E14" s="135">
        <f t="shared" si="0"/>
        <v>1.4671809250097034</v>
      </c>
      <c r="F14" s="147">
        <v>292744</v>
      </c>
      <c r="G14" s="147">
        <v>282618</v>
      </c>
      <c r="H14" s="135">
        <f t="shared" si="2"/>
        <v>-3.4589948897330136</v>
      </c>
      <c r="I14" s="136">
        <v>2532</v>
      </c>
      <c r="J14" s="17"/>
    </row>
    <row r="15" spans="1:16" ht="15" customHeight="1" x14ac:dyDescent="0.15">
      <c r="B15" s="95" t="s">
        <v>31</v>
      </c>
      <c r="C15" s="148">
        <v>353703</v>
      </c>
      <c r="D15" s="148">
        <v>373057</v>
      </c>
      <c r="E15" s="137">
        <f t="shared" si="0"/>
        <v>5.4718224046728547</v>
      </c>
      <c r="F15" s="148">
        <v>216780</v>
      </c>
      <c r="G15" s="148">
        <v>206098</v>
      </c>
      <c r="H15" s="137">
        <f t="shared" si="2"/>
        <v>-4.9275763446812393</v>
      </c>
      <c r="I15" s="138">
        <v>2623</v>
      </c>
      <c r="J15" s="17"/>
    </row>
    <row r="16" spans="1:16" ht="15" customHeight="1" x14ac:dyDescent="0.15">
      <c r="B16" s="96" t="s">
        <v>56</v>
      </c>
      <c r="C16" s="149">
        <v>358746</v>
      </c>
      <c r="D16" s="149">
        <v>363520</v>
      </c>
      <c r="E16" s="139">
        <f t="shared" si="0"/>
        <v>1.3307465449092115</v>
      </c>
      <c r="F16" s="149">
        <v>252309</v>
      </c>
      <c r="G16" s="149">
        <v>238288</v>
      </c>
      <c r="H16" s="139">
        <f t="shared" ref="H16:H30" si="3">(G16/F16-1)*100</f>
        <v>-5.5570748566242223</v>
      </c>
      <c r="I16" s="140">
        <v>2596</v>
      </c>
      <c r="J16" s="17"/>
    </row>
    <row r="17" spans="2:10" ht="15" customHeight="1" x14ac:dyDescent="0.15">
      <c r="B17" s="34" t="s">
        <v>55</v>
      </c>
      <c r="C17" s="147">
        <v>574565</v>
      </c>
      <c r="D17" s="147">
        <v>562155</v>
      </c>
      <c r="E17" s="135">
        <f t="shared" si="0"/>
        <v>-2.1598948769938953</v>
      </c>
      <c r="F17" s="147">
        <v>586267</v>
      </c>
      <c r="G17" s="147">
        <v>560879</v>
      </c>
      <c r="H17" s="135">
        <f t="shared" si="3"/>
        <v>-4.33045011914367</v>
      </c>
      <c r="I17" s="136">
        <v>2441</v>
      </c>
      <c r="J17" s="17"/>
    </row>
    <row r="18" spans="2:10" ht="15" customHeight="1" x14ac:dyDescent="0.15">
      <c r="B18" s="34" t="s">
        <v>32</v>
      </c>
      <c r="C18" s="147">
        <v>627666</v>
      </c>
      <c r="D18" s="147">
        <v>628081</v>
      </c>
      <c r="E18" s="135">
        <f t="shared" si="0"/>
        <v>6.6117967199108563E-2</v>
      </c>
      <c r="F18" s="147">
        <v>436627</v>
      </c>
      <c r="G18" s="147">
        <v>407014</v>
      </c>
      <c r="H18" s="135">
        <f t="shared" si="3"/>
        <v>-6.7822191481516247</v>
      </c>
      <c r="I18" s="136">
        <v>2737</v>
      </c>
      <c r="J18" s="17"/>
    </row>
    <row r="19" spans="2:10" ht="15" customHeight="1" x14ac:dyDescent="0.15">
      <c r="B19" s="34" t="s">
        <v>33</v>
      </c>
      <c r="C19" s="147">
        <v>233708</v>
      </c>
      <c r="D19" s="147">
        <v>221696</v>
      </c>
      <c r="E19" s="135">
        <f t="shared" si="0"/>
        <v>-5.1397470347613217</v>
      </c>
      <c r="F19" s="147">
        <v>143713</v>
      </c>
      <c r="G19" s="147">
        <v>137774</v>
      </c>
      <c r="H19" s="135">
        <f t="shared" si="3"/>
        <v>-4.1325419412300946</v>
      </c>
      <c r="I19" s="136">
        <v>2606</v>
      </c>
      <c r="J19" s="17"/>
    </row>
    <row r="20" spans="2:10" ht="15" customHeight="1" x14ac:dyDescent="0.15">
      <c r="B20" s="95" t="s">
        <v>34</v>
      </c>
      <c r="C20" s="148">
        <v>287111</v>
      </c>
      <c r="D20" s="148">
        <v>273912</v>
      </c>
      <c r="E20" s="137">
        <f t="shared" si="0"/>
        <v>-4.5971767016937726</v>
      </c>
      <c r="F20" s="148">
        <v>308434</v>
      </c>
      <c r="G20" s="148">
        <v>292258</v>
      </c>
      <c r="H20" s="137">
        <f t="shared" si="3"/>
        <v>-5.2445579929579766</v>
      </c>
      <c r="I20" s="138">
        <v>2502</v>
      </c>
      <c r="J20" s="17"/>
    </row>
    <row r="21" spans="2:10" ht="15" customHeight="1" x14ac:dyDescent="0.15">
      <c r="B21" s="96" t="s">
        <v>35</v>
      </c>
      <c r="C21" s="149">
        <v>499136</v>
      </c>
      <c r="D21" s="149">
        <v>514631</v>
      </c>
      <c r="E21" s="139">
        <f t="shared" si="0"/>
        <v>3.1043643415822553</v>
      </c>
      <c r="F21" s="149">
        <v>377605</v>
      </c>
      <c r="G21" s="149">
        <v>360654</v>
      </c>
      <c r="H21" s="139">
        <f t="shared" si="3"/>
        <v>-4.4890825068523927</v>
      </c>
      <c r="I21" s="140">
        <v>2553</v>
      </c>
      <c r="J21" s="17"/>
    </row>
    <row r="22" spans="2:10" ht="15" customHeight="1" x14ac:dyDescent="0.15">
      <c r="B22" s="34" t="s">
        <v>36</v>
      </c>
      <c r="C22" s="147">
        <v>664348</v>
      </c>
      <c r="D22" s="147">
        <v>662682</v>
      </c>
      <c r="E22" s="135">
        <f t="shared" si="0"/>
        <v>-0.25077218566172954</v>
      </c>
      <c r="F22" s="147">
        <v>638368</v>
      </c>
      <c r="G22" s="147">
        <v>613811</v>
      </c>
      <c r="H22" s="135">
        <f t="shared" si="3"/>
        <v>-3.8468406937691157</v>
      </c>
      <c r="I22" s="136">
        <v>2705</v>
      </c>
      <c r="J22" s="17"/>
    </row>
    <row r="23" spans="2:10" ht="15" customHeight="1" x14ac:dyDescent="0.15">
      <c r="B23" s="34" t="s">
        <v>37</v>
      </c>
      <c r="C23" s="147">
        <v>664847</v>
      </c>
      <c r="D23" s="147">
        <v>647568</v>
      </c>
      <c r="E23" s="135">
        <f t="shared" si="0"/>
        <v>-2.5989438171489132</v>
      </c>
      <c r="F23" s="147">
        <v>729852</v>
      </c>
      <c r="G23" s="147">
        <v>700898</v>
      </c>
      <c r="H23" s="135">
        <f t="shared" si="3"/>
        <v>-3.9671056597776033</v>
      </c>
      <c r="I23" s="136">
        <v>2823</v>
      </c>
      <c r="J23" s="17"/>
    </row>
    <row r="24" spans="2:10" ht="15" customHeight="1" x14ac:dyDescent="0.15">
      <c r="B24" s="34" t="s">
        <v>38</v>
      </c>
      <c r="C24" s="147">
        <v>850249</v>
      </c>
      <c r="D24" s="147">
        <v>837785</v>
      </c>
      <c r="E24" s="135">
        <f t="shared" si="0"/>
        <v>-1.4659235118183012</v>
      </c>
      <c r="F24" s="147">
        <v>987581</v>
      </c>
      <c r="G24" s="147">
        <v>956412</v>
      </c>
      <c r="H24" s="135">
        <f t="shared" si="3"/>
        <v>-3.1560955506434452</v>
      </c>
      <c r="I24" s="136">
        <v>2800</v>
      </c>
      <c r="J24" s="17"/>
    </row>
    <row r="25" spans="2:10" ht="15" customHeight="1" x14ac:dyDescent="0.15">
      <c r="B25" s="95" t="s">
        <v>39</v>
      </c>
      <c r="C25" s="148">
        <v>210841</v>
      </c>
      <c r="D25" s="148">
        <v>229717</v>
      </c>
      <c r="E25" s="137">
        <f t="shared" si="0"/>
        <v>8.9527179248817923</v>
      </c>
      <c r="F25" s="148">
        <v>235550</v>
      </c>
      <c r="G25" s="148">
        <v>228380</v>
      </c>
      <c r="H25" s="137">
        <f t="shared" si="3"/>
        <v>-3.0439397155593295</v>
      </c>
      <c r="I25" s="138">
        <v>3074</v>
      </c>
      <c r="J25" s="17"/>
    </row>
    <row r="26" spans="2:10" ht="15" customHeight="1" x14ac:dyDescent="0.15">
      <c r="B26" s="96" t="s">
        <v>40</v>
      </c>
      <c r="C26" s="149">
        <v>555195</v>
      </c>
      <c r="D26" s="149">
        <v>539946</v>
      </c>
      <c r="E26" s="139">
        <f t="shared" si="0"/>
        <v>-2.7466025450517351</v>
      </c>
      <c r="F26" s="149">
        <v>501808</v>
      </c>
      <c r="G26" s="149">
        <v>486649</v>
      </c>
      <c r="H26" s="139">
        <f t="shared" si="3"/>
        <v>-3.0208765105378954</v>
      </c>
      <c r="I26" s="140">
        <v>3454</v>
      </c>
      <c r="J26" s="17"/>
    </row>
    <row r="27" spans="2:10" ht="15" customHeight="1" x14ac:dyDescent="0.15">
      <c r="B27" s="34" t="s">
        <v>41</v>
      </c>
      <c r="C27" s="147">
        <v>442924</v>
      </c>
      <c r="D27" s="147">
        <v>415261</v>
      </c>
      <c r="E27" s="135">
        <f t="shared" si="0"/>
        <v>-6.2455409957464454</v>
      </c>
      <c r="F27" s="147">
        <v>399147</v>
      </c>
      <c r="G27" s="147">
        <v>377842</v>
      </c>
      <c r="H27" s="135">
        <f t="shared" si="3"/>
        <v>-5.3376325013090415</v>
      </c>
      <c r="I27" s="136">
        <v>2594</v>
      </c>
      <c r="J27" s="17"/>
    </row>
    <row r="28" spans="2:10" ht="15" customHeight="1" x14ac:dyDescent="0.15">
      <c r="B28" s="34" t="s">
        <v>42</v>
      </c>
      <c r="C28" s="147">
        <v>401145</v>
      </c>
      <c r="D28" s="147">
        <v>392821</v>
      </c>
      <c r="E28" s="135">
        <f t="shared" si="0"/>
        <v>-2.0750601403482505</v>
      </c>
      <c r="F28" s="147">
        <v>480787</v>
      </c>
      <c r="G28" s="147">
        <v>468064</v>
      </c>
      <c r="H28" s="135">
        <f t="shared" si="3"/>
        <v>-2.6462861932622928</v>
      </c>
      <c r="I28" s="136">
        <v>3318</v>
      </c>
      <c r="J28" s="17"/>
    </row>
    <row r="29" spans="2:10" ht="15" customHeight="1" x14ac:dyDescent="0.15">
      <c r="B29" s="34" t="s">
        <v>43</v>
      </c>
      <c r="C29" s="147">
        <v>146962</v>
      </c>
      <c r="D29" s="147">
        <v>144912</v>
      </c>
      <c r="E29" s="135">
        <f t="shared" si="0"/>
        <v>-1.3949184142839632</v>
      </c>
      <c r="F29" s="147">
        <v>235885</v>
      </c>
      <c r="G29" s="147">
        <v>232406</v>
      </c>
      <c r="H29" s="135">
        <f t="shared" si="3"/>
        <v>-1.474871229624608</v>
      </c>
      <c r="I29" s="136">
        <v>3085</v>
      </c>
      <c r="J29" s="17"/>
    </row>
    <row r="30" spans="2:10" ht="15" customHeight="1" x14ac:dyDescent="0.15">
      <c r="B30" s="95" t="s">
        <v>44</v>
      </c>
      <c r="C30" s="148">
        <v>307750</v>
      </c>
      <c r="D30" s="148">
        <v>301852</v>
      </c>
      <c r="E30" s="137">
        <f t="shared" si="0"/>
        <v>-1.9164906580016239</v>
      </c>
      <c r="F30" s="148">
        <v>316958</v>
      </c>
      <c r="G30" s="148">
        <v>311620</v>
      </c>
      <c r="H30" s="137">
        <f t="shared" si="3"/>
        <v>-1.6841348065043338</v>
      </c>
      <c r="I30" s="138">
        <v>3710</v>
      </c>
      <c r="J30" s="17"/>
    </row>
    <row r="31" spans="2:10" ht="15" customHeight="1" x14ac:dyDescent="0.15">
      <c r="B31" s="96" t="s">
        <v>45</v>
      </c>
      <c r="C31" s="149">
        <v>409044</v>
      </c>
      <c r="D31" s="149">
        <v>392893</v>
      </c>
      <c r="E31" s="139">
        <f t="shared" si="0"/>
        <v>-3.9484749806866781</v>
      </c>
      <c r="F31" s="149">
        <v>477595</v>
      </c>
      <c r="G31" s="149">
        <v>464862</v>
      </c>
      <c r="H31" s="139">
        <f>(G31/F31-1)*100</f>
        <v>-2.6660664370439346</v>
      </c>
      <c r="I31" s="140">
        <v>2800</v>
      </c>
      <c r="J31" s="17"/>
    </row>
    <row r="32" spans="2:10" ht="15" customHeight="1" x14ac:dyDescent="0.15">
      <c r="B32" s="34" t="s">
        <v>46</v>
      </c>
      <c r="C32" s="147">
        <v>200728</v>
      </c>
      <c r="D32" s="147">
        <v>197426</v>
      </c>
      <c r="E32" s="135">
        <f t="shared" si="0"/>
        <v>-1.6450121557530561</v>
      </c>
      <c r="F32" s="147">
        <v>202739</v>
      </c>
      <c r="G32" s="147">
        <v>195011</v>
      </c>
      <c r="H32" s="135">
        <f>(G32/F32-1)*100</f>
        <v>-3.8117974341394634</v>
      </c>
      <c r="I32" s="136">
        <v>2609</v>
      </c>
      <c r="J32" s="17"/>
    </row>
    <row r="33" spans="2:10" ht="15" customHeight="1" x14ac:dyDescent="0.15">
      <c r="B33" s="34" t="s">
        <v>47</v>
      </c>
      <c r="C33" s="147">
        <v>546160</v>
      </c>
      <c r="D33" s="147">
        <v>531637</v>
      </c>
      <c r="E33" s="135">
        <f t="shared" si="0"/>
        <v>-2.6591108832576538</v>
      </c>
      <c r="F33" s="147">
        <v>425943</v>
      </c>
      <c r="G33" s="147">
        <v>406544</v>
      </c>
      <c r="H33" s="135">
        <f>(G33/F33-1)*100</f>
        <v>-4.5543652554449814</v>
      </c>
      <c r="I33" s="136">
        <v>2700</v>
      </c>
      <c r="J33" s="17"/>
    </row>
    <row r="34" spans="2:10" ht="15" customHeight="1" x14ac:dyDescent="0.15">
      <c r="B34" s="34" t="s">
        <v>48</v>
      </c>
      <c r="C34" s="147">
        <v>153346</v>
      </c>
      <c r="D34" s="147">
        <v>137800</v>
      </c>
      <c r="E34" s="135">
        <f t="shared" si="0"/>
        <v>-10.137858176933213</v>
      </c>
      <c r="F34" s="147">
        <v>174278</v>
      </c>
      <c r="G34" s="147">
        <v>166055</v>
      </c>
      <c r="H34" s="135">
        <f>(G34/F34-1)*100</f>
        <v>-4.7183235979297411</v>
      </c>
      <c r="I34" s="136">
        <v>2547</v>
      </c>
      <c r="J34" s="17"/>
    </row>
    <row r="35" spans="2:10" s="11" customFormat="1" ht="15" customHeight="1" x14ac:dyDescent="0.15">
      <c r="B35" s="97" t="s">
        <v>62</v>
      </c>
      <c r="C35" s="150">
        <v>377666</v>
      </c>
      <c r="D35" s="150">
        <v>360868</v>
      </c>
      <c r="E35" s="141">
        <f t="shared" si="0"/>
        <v>-4.4478454507421938</v>
      </c>
      <c r="F35" s="150">
        <v>291033</v>
      </c>
      <c r="G35" s="150">
        <v>280810</v>
      </c>
      <c r="H35" s="141">
        <f>(G35/F35-1)*100</f>
        <v>-3.5126600763487281</v>
      </c>
      <c r="I35" s="142">
        <v>3008</v>
      </c>
      <c r="J35" s="21"/>
    </row>
    <row r="36" spans="2:10" ht="15" customHeight="1" x14ac:dyDescent="0.15">
      <c r="B36" s="96" t="s">
        <v>57</v>
      </c>
      <c r="C36" s="149">
        <v>193346</v>
      </c>
      <c r="D36" s="149">
        <v>190804</v>
      </c>
      <c r="E36" s="139">
        <f t="shared" si="0"/>
        <v>-1.3147414479740993</v>
      </c>
      <c r="F36" s="149">
        <v>312641</v>
      </c>
      <c r="G36" s="149">
        <v>305670</v>
      </c>
      <c r="H36" s="139">
        <f t="shared" ref="H36:H45" si="4">(G36/F36-1)*100</f>
        <v>-2.2297139530643828</v>
      </c>
      <c r="I36" s="140">
        <v>2733</v>
      </c>
      <c r="J36" s="17"/>
    </row>
    <row r="37" spans="2:10" ht="15" customHeight="1" x14ac:dyDescent="0.15">
      <c r="B37" s="34" t="s">
        <v>49</v>
      </c>
      <c r="C37" s="147">
        <v>427115</v>
      </c>
      <c r="D37" s="147">
        <v>412842</v>
      </c>
      <c r="E37" s="135">
        <f t="shared" si="0"/>
        <v>-3.3417229551760075</v>
      </c>
      <c r="F37" s="147">
        <v>416818</v>
      </c>
      <c r="G37" s="147">
        <v>400210</v>
      </c>
      <c r="H37" s="135">
        <f t="shared" si="4"/>
        <v>-3.9844728394647033</v>
      </c>
      <c r="I37" s="136">
        <v>2816</v>
      </c>
      <c r="J37" s="17"/>
    </row>
    <row r="38" spans="2:10" ht="15" customHeight="1" x14ac:dyDescent="0.15">
      <c r="B38" s="34" t="s">
        <v>50</v>
      </c>
      <c r="C38" s="147">
        <v>179619</v>
      </c>
      <c r="D38" s="147">
        <v>161280</v>
      </c>
      <c r="E38" s="135">
        <f t="shared" si="0"/>
        <v>-10.209944382275815</v>
      </c>
      <c r="F38" s="147">
        <v>168682</v>
      </c>
      <c r="G38" s="147">
        <v>160739</v>
      </c>
      <c r="H38" s="135">
        <f t="shared" si="4"/>
        <v>-4.7088604593258365</v>
      </c>
      <c r="I38" s="136">
        <v>2614</v>
      </c>
      <c r="J38" s="17"/>
    </row>
    <row r="39" spans="2:10" ht="15" customHeight="1" x14ac:dyDescent="0.15">
      <c r="B39" s="34" t="s">
        <v>51</v>
      </c>
      <c r="C39" s="147">
        <v>257072</v>
      </c>
      <c r="D39" s="147">
        <v>264408</v>
      </c>
      <c r="E39" s="135">
        <f t="shared" si="0"/>
        <v>2.8536752349536343</v>
      </c>
      <c r="F39" s="147">
        <v>261206</v>
      </c>
      <c r="G39" s="147">
        <v>250016</v>
      </c>
      <c r="H39" s="135">
        <f t="shared" si="4"/>
        <v>-4.2839751001125581</v>
      </c>
      <c r="I39" s="136">
        <v>2493</v>
      </c>
      <c r="J39" s="17"/>
    </row>
    <row r="40" spans="2:10" ht="15" customHeight="1" x14ac:dyDescent="0.15">
      <c r="B40" s="95" t="s">
        <v>52</v>
      </c>
      <c r="C40" s="148">
        <v>151063</v>
      </c>
      <c r="D40" s="148">
        <v>151613</v>
      </c>
      <c r="E40" s="137">
        <f t="shared" si="0"/>
        <v>0.36408650695405331</v>
      </c>
      <c r="F40" s="148">
        <v>122241</v>
      </c>
      <c r="G40" s="148">
        <v>115654</v>
      </c>
      <c r="H40" s="137">
        <f t="shared" si="4"/>
        <v>-5.3885357613239426</v>
      </c>
      <c r="I40" s="138">
        <v>2310</v>
      </c>
      <c r="J40" s="17"/>
    </row>
    <row r="41" spans="2:10" ht="15" customHeight="1" x14ac:dyDescent="0.15">
      <c r="B41" s="34" t="s">
        <v>53</v>
      </c>
      <c r="C41" s="147">
        <v>168744</v>
      </c>
      <c r="D41" s="147">
        <v>172242</v>
      </c>
      <c r="E41" s="135">
        <f t="shared" si="0"/>
        <v>2.0729625942255803</v>
      </c>
      <c r="F41" s="147">
        <v>189574</v>
      </c>
      <c r="G41" s="147">
        <v>184532</v>
      </c>
      <c r="H41" s="135">
        <f t="shared" si="4"/>
        <v>-2.6596474200048514</v>
      </c>
      <c r="I41" s="136">
        <v>2632</v>
      </c>
      <c r="J41" s="17"/>
    </row>
    <row r="42" spans="2:10" ht="15" customHeight="1" x14ac:dyDescent="0.15">
      <c r="B42" s="34" t="s">
        <v>54</v>
      </c>
      <c r="C42" s="147">
        <v>226227</v>
      </c>
      <c r="D42" s="147">
        <v>205569</v>
      </c>
      <c r="E42" s="135">
        <f t="shared" si="0"/>
        <v>-9.1315360235515683</v>
      </c>
      <c r="F42" s="147">
        <v>150625</v>
      </c>
      <c r="G42" s="147">
        <v>140370</v>
      </c>
      <c r="H42" s="135">
        <f t="shared" si="4"/>
        <v>-6.8082987551867262</v>
      </c>
      <c r="I42" s="136">
        <v>2572</v>
      </c>
      <c r="J42" s="17"/>
    </row>
    <row r="43" spans="2:10" ht="15" customHeight="1" x14ac:dyDescent="0.15">
      <c r="B43" s="34" t="s">
        <v>64</v>
      </c>
      <c r="C43" s="147">
        <v>169642</v>
      </c>
      <c r="D43" s="147">
        <v>152864</v>
      </c>
      <c r="E43" s="135">
        <f t="shared" si="0"/>
        <v>-9.8902394454203559</v>
      </c>
      <c r="F43" s="147">
        <v>197641</v>
      </c>
      <c r="G43" s="147">
        <v>191507</v>
      </c>
      <c r="H43" s="135">
        <f t="shared" si="4"/>
        <v>-3.1036070450969233</v>
      </c>
      <c r="I43" s="136">
        <v>2661</v>
      </c>
      <c r="J43" s="17"/>
    </row>
    <row r="44" spans="2:10" ht="15" customHeight="1" x14ac:dyDescent="0.15">
      <c r="B44" s="18" t="s">
        <v>128</v>
      </c>
      <c r="C44" s="147">
        <v>270343</v>
      </c>
      <c r="D44" s="147">
        <v>235013</v>
      </c>
      <c r="E44" s="135">
        <f t="shared" si="0"/>
        <v>-13.068583244248977</v>
      </c>
      <c r="F44" s="147">
        <v>324570</v>
      </c>
      <c r="G44" s="147">
        <v>311030</v>
      </c>
      <c r="H44" s="135">
        <f t="shared" si="4"/>
        <v>-4.1716732908155363</v>
      </c>
      <c r="I44" s="136">
        <v>2738</v>
      </c>
      <c r="J44" s="17"/>
    </row>
    <row r="45" spans="2:10" ht="15" customHeight="1" x14ac:dyDescent="0.15">
      <c r="B45" s="45" t="s">
        <v>63</v>
      </c>
      <c r="C45" s="151">
        <v>126029</v>
      </c>
      <c r="D45" s="151">
        <v>125899</v>
      </c>
      <c r="E45" s="143">
        <f t="shared" si="0"/>
        <v>-0.10315086210316293</v>
      </c>
      <c r="F45" s="151">
        <v>146773</v>
      </c>
      <c r="G45" s="151">
        <v>141240</v>
      </c>
      <c r="H45" s="143">
        <f t="shared" si="4"/>
        <v>-3.7697669189837413</v>
      </c>
      <c r="I45" s="144">
        <v>2705</v>
      </c>
      <c r="J45" s="17"/>
    </row>
    <row r="46" spans="2:10" ht="14.25" customHeight="1" x14ac:dyDescent="0.15">
      <c r="B46" s="5" t="s">
        <v>5</v>
      </c>
    </row>
    <row r="47" spans="2:10" x14ac:dyDescent="0.15">
      <c r="B47" s="5" t="s">
        <v>136</v>
      </c>
    </row>
    <row r="48" spans="2:10" x14ac:dyDescent="0.15">
      <c r="B48" s="5" t="s">
        <v>135</v>
      </c>
      <c r="C48" s="99"/>
      <c r="D48" s="99"/>
      <c r="F48" s="99"/>
      <c r="G48" s="99"/>
      <c r="I48" s="99"/>
    </row>
    <row r="49" spans="2:5" x14ac:dyDescent="0.15">
      <c r="B49" s="89"/>
      <c r="E49" s="42"/>
    </row>
    <row r="51" spans="2:5" x14ac:dyDescent="0.15">
      <c r="B51" s="12"/>
    </row>
  </sheetData>
  <customSheetViews>
    <customSheetView guid="{499EFEED-8286-4845-A121-435A7A306641}" scale="115" showPageBreaks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&amp;L&amp;"ＭＳ Ｐ明朝,斜体"市民所得</oddHeader>
        <oddFooter>&amp;C－104－</oddFooter>
      </headerFooter>
    </customSheetView>
  </customSheetViews>
  <mergeCells count="4">
    <mergeCell ref="I3:I4"/>
    <mergeCell ref="B3:B4"/>
    <mergeCell ref="C3:E3"/>
    <mergeCell ref="F3:H3"/>
  </mergeCells>
  <phoneticPr fontId="9"/>
  <hyperlinks>
    <hyperlink ref="A1" location="目次!C144" display="目次" xr:uid="{00000000-0004-0000-5D00-000000000000}"/>
  </hyperlinks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103</vt:lpstr>
      <vt:lpstr>104</vt:lpstr>
      <vt:lpstr>105</vt:lpstr>
      <vt:lpstr>106</vt:lpstr>
      <vt:lpstr>'103'!Print_Area</vt:lpstr>
      <vt:lpstr>'104'!Print_Area</vt:lpstr>
      <vt:lpstr>'105'!Print_Area</vt:lpstr>
      <vt:lpstr>'106'!Print_Area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2024-02-20T04:36:42Z</dcterms:modified>
</cp:coreProperties>
</file>