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Q:\01財政課\4.物品契約担当\指名競争入札参加資格登録関連\【物品等】入札参加資格申請手引き\R7・8申請受付（①定期）\③記入例\"/>
    </mc:Choice>
  </mc:AlternateContent>
  <xr:revisionPtr revIDLastSave="0" documentId="13_ncr:1_{618804C7-CA75-4FF3-91AF-8D847F26C52B}" xr6:coauthVersionLast="47" xr6:coauthVersionMax="47" xr10:uidLastSave="{00000000-0000-0000-0000-000000000000}"/>
  <bookViews>
    <workbookView xWindow="-120" yWindow="-16320" windowWidth="29040" windowHeight="15840" xr2:uid="{CBD101F2-0837-422C-867D-5006C29E8288}"/>
  </bookViews>
  <sheets>
    <sheet name="業者カード・売上高" sheetId="2" r:id="rId1"/>
    <sheet name="（編集しないでください）業種コード表" sheetId="3" r:id="rId2"/>
    <sheet name="（編集しないでください）集計用(縦）" sheetId="7" r:id="rId3"/>
    <sheet name="（編集しないでください）集計用（横）" sheetId="9" r:id="rId4"/>
  </sheets>
  <definedNames>
    <definedName name="_xlnm.Print_Area" localSheetId="0">業者カード・売上高!$A$1:$BJ$71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2" l="1"/>
  <c r="C145" i="7" s="1"/>
  <c r="EO3" i="9" s="1"/>
  <c r="F41" i="2"/>
  <c r="EI3" i="9"/>
  <c r="EA3" i="9"/>
  <c r="DZ3" i="9"/>
  <c r="DU3" i="9"/>
  <c r="DR3" i="9"/>
  <c r="DA3" i="9"/>
  <c r="CY3" i="9"/>
  <c r="CG3" i="9"/>
  <c r="CD3" i="9"/>
  <c r="BX3" i="9"/>
  <c r="BM3" i="9"/>
  <c r="AS3" i="9"/>
  <c r="AQ3" i="9"/>
  <c r="AN3" i="9"/>
  <c r="AL3" i="9"/>
  <c r="AI3" i="9"/>
  <c r="C123" i="7"/>
  <c r="DS3" i="9" s="1"/>
  <c r="C122" i="7"/>
  <c r="C106" i="7"/>
  <c r="DB3" i="9" s="1"/>
  <c r="C105" i="7"/>
  <c r="C103" i="7"/>
  <c r="C102" i="7"/>
  <c r="CX3" i="9" s="1"/>
  <c r="C86" i="7"/>
  <c r="CH3" i="9" s="1"/>
  <c r="C85" i="7"/>
  <c r="C83" i="7"/>
  <c r="CE3" i="9" s="1"/>
  <c r="C82" i="7"/>
  <c r="C66" i="7"/>
  <c r="BN3" i="9" s="1"/>
  <c r="C65" i="7"/>
  <c r="C144" i="7"/>
  <c r="EN3" i="9" s="1"/>
  <c r="C143" i="7"/>
  <c r="EM3" i="9" s="1"/>
  <c r="C142" i="7"/>
  <c r="EL3" i="9" s="1"/>
  <c r="C126" i="7"/>
  <c r="DV3" i="9" s="1"/>
  <c r="C125" i="7"/>
  <c r="C63" i="7"/>
  <c r="BK3" i="9" s="1"/>
  <c r="C45" i="7"/>
  <c r="C30" i="7"/>
  <c r="AD3" i="9" s="1"/>
  <c r="C29" i="7"/>
  <c r="AC3" i="9" s="1"/>
  <c r="C25" i="7"/>
  <c r="Y3" i="9" s="1"/>
  <c r="C24" i="7"/>
  <c r="X3" i="9" s="1"/>
  <c r="C13" i="7"/>
  <c r="M3" i="9" s="1"/>
  <c r="C12" i="7"/>
  <c r="L3" i="9" s="1"/>
  <c r="C34" i="7"/>
  <c r="AH3" i="9" s="1"/>
  <c r="C33" i="7"/>
  <c r="AG3" i="9" s="1"/>
  <c r="AM64" i="2"/>
  <c r="C141" i="7" s="1"/>
  <c r="EK3" i="9" s="1"/>
  <c r="AI64" i="2"/>
  <c r="C140" i="7" s="1"/>
  <c r="EJ3" i="9" s="1"/>
  <c r="AE64" i="2"/>
  <c r="C139" i="7" s="1"/>
  <c r="AA64" i="2"/>
  <c r="C138" i="7" s="1"/>
  <c r="EH3" i="9" s="1"/>
  <c r="W64" i="2"/>
  <c r="C137" i="7" s="1"/>
  <c r="EG3" i="9" s="1"/>
  <c r="BG62" i="2"/>
  <c r="C136" i="7" s="1"/>
  <c r="EF3" i="9" s="1"/>
  <c r="BC62" i="2"/>
  <c r="C135" i="7" s="1"/>
  <c r="EE3" i="9" s="1"/>
  <c r="AY62" i="2"/>
  <c r="C134" i="7" s="1"/>
  <c r="ED3" i="9" s="1"/>
  <c r="AU62" i="2"/>
  <c r="C133" i="7" s="1"/>
  <c r="EC3" i="9" s="1"/>
  <c r="AQ62" i="2"/>
  <c r="C132" i="7" s="1"/>
  <c r="EB3" i="9" s="1"/>
  <c r="AM62" i="2"/>
  <c r="C131" i="7" s="1"/>
  <c r="AI62" i="2"/>
  <c r="C130" i="7" s="1"/>
  <c r="AE62" i="2"/>
  <c r="C129" i="7" s="1"/>
  <c r="DY3" i="9" s="1"/>
  <c r="AA62" i="2"/>
  <c r="C128" i="7" s="1"/>
  <c r="DX3" i="9" s="1"/>
  <c r="W62" i="2"/>
  <c r="C127" i="7" s="1"/>
  <c r="DW3" i="9" s="1"/>
  <c r="AM59" i="2"/>
  <c r="C121" i="7" s="1"/>
  <c r="DQ3" i="9" s="1"/>
  <c r="AI59" i="2"/>
  <c r="C120" i="7" s="1"/>
  <c r="DP3" i="9" s="1"/>
  <c r="AE59" i="2"/>
  <c r="C119" i="7" s="1"/>
  <c r="DO3" i="9" s="1"/>
  <c r="AA59" i="2"/>
  <c r="C118" i="7" s="1"/>
  <c r="DN3" i="9" s="1"/>
  <c r="W59" i="2"/>
  <c r="C117" i="7" s="1"/>
  <c r="DM3" i="9" s="1"/>
  <c r="BG57" i="2"/>
  <c r="C116" i="7" s="1"/>
  <c r="DL3" i="9" s="1"/>
  <c r="BC57" i="2"/>
  <c r="C115" i="7" s="1"/>
  <c r="DK3" i="9" s="1"/>
  <c r="AY57" i="2"/>
  <c r="C114" i="7" s="1"/>
  <c r="DJ3" i="9" s="1"/>
  <c r="AU57" i="2"/>
  <c r="C113" i="7" s="1"/>
  <c r="DI3" i="9" s="1"/>
  <c r="AQ57" i="2"/>
  <c r="C112" i="7" s="1"/>
  <c r="DH3" i="9" s="1"/>
  <c r="AM57" i="2"/>
  <c r="C111" i="7" s="1"/>
  <c r="DG3" i="9" s="1"/>
  <c r="AI57" i="2"/>
  <c r="C110" i="7" s="1"/>
  <c r="DF3" i="9" s="1"/>
  <c r="AE57" i="2"/>
  <c r="C109" i="7" s="1"/>
  <c r="DE3" i="9" s="1"/>
  <c r="AA57" i="2"/>
  <c r="C108" i="7" s="1"/>
  <c r="DD3" i="9" s="1"/>
  <c r="W57" i="2"/>
  <c r="C107" i="7" s="1"/>
  <c r="DC3" i="9" s="1"/>
  <c r="AM54" i="2"/>
  <c r="C101" i="7" s="1"/>
  <c r="CW3" i="9" s="1"/>
  <c r="AI54" i="2"/>
  <c r="C100" i="7" s="1"/>
  <c r="CV3" i="9" s="1"/>
  <c r="AE54" i="2"/>
  <c r="C99" i="7" s="1"/>
  <c r="CU3" i="9" s="1"/>
  <c r="AA54" i="2"/>
  <c r="C98" i="7" s="1"/>
  <c r="CT3" i="9" s="1"/>
  <c r="W54" i="2"/>
  <c r="C97" i="7" s="1"/>
  <c r="CS3" i="9" s="1"/>
  <c r="BG52" i="2"/>
  <c r="C96" i="7" s="1"/>
  <c r="CR3" i="9" s="1"/>
  <c r="BC52" i="2"/>
  <c r="C95" i="7" s="1"/>
  <c r="CQ3" i="9" s="1"/>
  <c r="AY52" i="2"/>
  <c r="C94" i="7" s="1"/>
  <c r="CP3" i="9" s="1"/>
  <c r="AU52" i="2"/>
  <c r="C93" i="7" s="1"/>
  <c r="CO3" i="9" s="1"/>
  <c r="AQ52" i="2"/>
  <c r="C92" i="7" s="1"/>
  <c r="CN3" i="9" s="1"/>
  <c r="AM52" i="2"/>
  <c r="C91" i="7" s="1"/>
  <c r="CM3" i="9" s="1"/>
  <c r="AI52" i="2"/>
  <c r="C90" i="7" s="1"/>
  <c r="CL3" i="9" s="1"/>
  <c r="AE52" i="2"/>
  <c r="C89" i="7" s="1"/>
  <c r="CK3" i="9" s="1"/>
  <c r="AA52" i="2"/>
  <c r="C88" i="7" s="1"/>
  <c r="CJ3" i="9" s="1"/>
  <c r="W52" i="2"/>
  <c r="C87" i="7" s="1"/>
  <c r="CI3" i="9" s="1"/>
  <c r="AM49" i="2"/>
  <c r="C81" i="7" s="1"/>
  <c r="CC3" i="9" s="1"/>
  <c r="AI49" i="2"/>
  <c r="C80" i="7" s="1"/>
  <c r="CB3" i="9" s="1"/>
  <c r="AE49" i="2"/>
  <c r="C79" i="7" s="1"/>
  <c r="CA3" i="9" s="1"/>
  <c r="AA49" i="2"/>
  <c r="C78" i="7" s="1"/>
  <c r="BZ3" i="9" s="1"/>
  <c r="W49" i="2"/>
  <c r="C77" i="7" s="1"/>
  <c r="BY3" i="9" s="1"/>
  <c r="BG47" i="2"/>
  <c r="C76" i="7" s="1"/>
  <c r="BC47" i="2"/>
  <c r="C75" i="7" s="1"/>
  <c r="BW3" i="9" s="1"/>
  <c r="AY47" i="2"/>
  <c r="C74" i="7" s="1"/>
  <c r="BV3" i="9" s="1"/>
  <c r="AU47" i="2"/>
  <c r="C73" i="7" s="1"/>
  <c r="BU3" i="9" s="1"/>
  <c r="AQ47" i="2"/>
  <c r="C72" i="7" s="1"/>
  <c r="BT3" i="9" s="1"/>
  <c r="AM47" i="2"/>
  <c r="C71" i="7" s="1"/>
  <c r="BS3" i="9" s="1"/>
  <c r="AI47" i="2"/>
  <c r="C70" i="7" s="1"/>
  <c r="BR3" i="9" s="1"/>
  <c r="AE47" i="2"/>
  <c r="C69" i="7" s="1"/>
  <c r="BQ3" i="9" s="1"/>
  <c r="AA47" i="2"/>
  <c r="C68" i="7" s="1"/>
  <c r="BP3" i="9" s="1"/>
  <c r="W47" i="2"/>
  <c r="C67" i="7" s="1"/>
  <c r="BO3" i="9" s="1"/>
  <c r="AM44" i="2"/>
  <c r="C61" i="7" s="1"/>
  <c r="BI3" i="9" s="1"/>
  <c r="AI44" i="2"/>
  <c r="C60" i="7" s="1"/>
  <c r="BH3" i="9" s="1"/>
  <c r="AE44" i="2"/>
  <c r="C59" i="7" s="1"/>
  <c r="BG3" i="9" s="1"/>
  <c r="AA44" i="2"/>
  <c r="C58" i="7" s="1"/>
  <c r="BF3" i="9" s="1"/>
  <c r="W44" i="2"/>
  <c r="C57" i="7" s="1"/>
  <c r="BE3" i="9" s="1"/>
  <c r="BG42" i="2"/>
  <c r="C56" i="7" s="1"/>
  <c r="BD3" i="9" s="1"/>
  <c r="BC42" i="2"/>
  <c r="C55" i="7" s="1"/>
  <c r="BC3" i="9" s="1"/>
  <c r="AY42" i="2"/>
  <c r="C54" i="7" s="1"/>
  <c r="BB3" i="9" s="1"/>
  <c r="AU42" i="2"/>
  <c r="C53" i="7" s="1"/>
  <c r="BA3" i="9" s="1"/>
  <c r="AQ42" i="2"/>
  <c r="C52" i="7" s="1"/>
  <c r="AZ3" i="9" s="1"/>
  <c r="AM42" i="2"/>
  <c r="C51" i="7" s="1"/>
  <c r="AY3" i="9" s="1"/>
  <c r="AI42" i="2"/>
  <c r="C50" i="7" s="1"/>
  <c r="AX3" i="9" s="1"/>
  <c r="AE42" i="2"/>
  <c r="C49" i="7" s="1"/>
  <c r="AW3" i="9" s="1"/>
  <c r="AA42" i="2"/>
  <c r="C48" i="7" s="1"/>
  <c r="AV3" i="9" s="1"/>
  <c r="W42" i="2"/>
  <c r="C47" i="7" s="1"/>
  <c r="AU3" i="9" s="1"/>
  <c r="C46" i="7"/>
  <c r="AT3" i="9" s="1"/>
  <c r="C62" i="7"/>
  <c r="BJ3" i="9" s="1"/>
  <c r="C41" i="7"/>
  <c r="AO3" i="9" s="1"/>
  <c r="C40" i="7"/>
  <c r="C39" i="7"/>
  <c r="AM3" i="9" s="1"/>
  <c r="C42" i="7"/>
  <c r="AP3" i="9" s="1"/>
  <c r="C37" i="7"/>
  <c r="AK3" i="9" s="1"/>
  <c r="C36" i="7"/>
  <c r="AJ3" i="9" s="1"/>
  <c r="C2" i="7"/>
  <c r="B3" i="9" s="1"/>
  <c r="C38" i="7"/>
  <c r="C35" i="7"/>
  <c r="C32" i="7"/>
  <c r="AF3" i="9" s="1"/>
  <c r="C31" i="7"/>
  <c r="AE3" i="9" s="1"/>
  <c r="C28" i="7"/>
  <c r="AB3" i="9" s="1"/>
  <c r="C27" i="7"/>
  <c r="AA3" i="9" s="1"/>
  <c r="C26" i="7"/>
  <c r="Z3" i="9" s="1"/>
  <c r="C23" i="7"/>
  <c r="W3" i="9" s="1"/>
  <c r="C22" i="7"/>
  <c r="V3" i="9" s="1"/>
  <c r="C21" i="7"/>
  <c r="U3" i="9" s="1"/>
  <c r="C20" i="7"/>
  <c r="T3" i="9" s="1"/>
  <c r="C19" i="7"/>
  <c r="S3" i="9" s="1"/>
  <c r="C18" i="7"/>
  <c r="R3" i="9" s="1"/>
  <c r="C17" i="7"/>
  <c r="Q3" i="9" s="1"/>
  <c r="C16" i="7"/>
  <c r="P3" i="9" s="1"/>
  <c r="C15" i="7"/>
  <c r="O3" i="9" s="1"/>
  <c r="C14" i="7"/>
  <c r="N3" i="9" s="1"/>
  <c r="C11" i="7"/>
  <c r="K3" i="9" s="1"/>
  <c r="C10" i="7"/>
  <c r="J3" i="9" s="1"/>
  <c r="C9" i="7"/>
  <c r="I3" i="9" s="1"/>
  <c r="C8" i="7"/>
  <c r="H3" i="9" s="1"/>
  <c r="C7" i="7"/>
  <c r="G3" i="9" s="1"/>
  <c r="C6" i="7"/>
  <c r="F3" i="9" s="1"/>
  <c r="C5" i="7"/>
  <c r="E3" i="9" s="1"/>
  <c r="C3" i="7"/>
  <c r="C3" i="9" s="1"/>
  <c r="C4" i="7"/>
  <c r="D3" i="9" s="1"/>
  <c r="V8" i="3"/>
  <c r="U8" i="3"/>
  <c r="T8" i="3" s="1"/>
  <c r="K8" i="3"/>
  <c r="L8" i="3" s="1"/>
  <c r="K7" i="3"/>
  <c r="L7" i="3" s="1"/>
  <c r="K6" i="3"/>
  <c r="L6" i="3" s="1"/>
  <c r="K5" i="3"/>
  <c r="L5" i="3" s="1"/>
  <c r="K4" i="3"/>
  <c r="L4" i="3" s="1"/>
  <c r="K3" i="3"/>
  <c r="L3" i="3" s="1"/>
  <c r="S8" i="3" l="1"/>
  <c r="L9" i="3"/>
  <c r="T9" i="3" l="1"/>
  <c r="T10" i="3" s="1"/>
  <c r="U9" i="3"/>
  <c r="U10" i="3" s="1"/>
  <c r="W9" i="3"/>
  <c r="W10" i="3" s="1"/>
  <c r="V9" i="3"/>
  <c r="V10" i="3" s="1"/>
  <c r="R8" i="3"/>
  <c r="S9" i="3"/>
  <c r="S10" i="3" s="1"/>
  <c r="L10" i="3"/>
  <c r="X9" i="3"/>
  <c r="R9" i="3" l="1"/>
  <c r="R10" i="3" s="1"/>
  <c r="Q8" i="3"/>
  <c r="P8" i="3" l="1"/>
  <c r="Q9" i="3"/>
  <c r="Q10" i="3" s="1"/>
  <c r="O8" i="3" l="1"/>
  <c r="P9" i="3"/>
  <c r="P10" i="3" s="1"/>
  <c r="F61" i="2"/>
  <c r="C124" i="7" s="1"/>
  <c r="DT3" i="9" s="1"/>
  <c r="F56" i="2"/>
  <c r="C104" i="7" s="1"/>
  <c r="CZ3" i="9" s="1"/>
  <c r="F51" i="2"/>
  <c r="C84" i="7" s="1"/>
  <c r="CF3" i="9" s="1"/>
  <c r="F46" i="2"/>
  <c r="C64" i="7" s="1"/>
  <c r="BL3" i="9" s="1"/>
  <c r="C44" i="7"/>
  <c r="AR3" i="9" s="1"/>
  <c r="N8" i="3" l="1"/>
  <c r="O9" i="3"/>
  <c r="O10" i="3" s="1"/>
  <c r="N9" i="3" l="1"/>
  <c r="N10" i="3" s="1"/>
  <c r="M8" i="3"/>
  <c r="M9" i="3" s="1"/>
  <c r="M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4" authorId="0" shapeId="0" xr:uid="{69CBFD9B-9111-44B8-AB90-629152A9F7E2}">
      <text>
        <r>
          <rPr>
            <b/>
            <sz val="11"/>
            <color indexed="81"/>
            <rFont val="MS P ゴシック"/>
            <family val="3"/>
            <charset val="128"/>
          </rPr>
          <t>（委任する場合に記入）</t>
        </r>
      </text>
    </comment>
    <comment ref="AN22" authorId="0" shapeId="0" xr:uid="{BEB6C830-DFE2-49F1-BC48-96BC5AB825E5}">
      <text>
        <r>
          <rPr>
            <b/>
            <sz val="11"/>
            <color indexed="81"/>
            <rFont val="MS P ゴシック"/>
            <family val="3"/>
            <charset val="128"/>
          </rPr>
          <t>（事業所内における申請事務担当者を記入）</t>
        </r>
      </text>
    </comment>
  </commentList>
</comments>
</file>

<file path=xl/sharedStrings.xml><?xml version="1.0" encoding="utf-8"?>
<sst xmlns="http://schemas.openxmlformats.org/spreadsheetml/2006/main" count="944" uniqueCount="526">
  <si>
    <t>－</t>
    <phoneticPr fontId="2"/>
  </si>
  <si>
    <t>代表者</t>
    <rPh sb="0" eb="3">
      <t>ダイヒョウシャ</t>
    </rPh>
    <phoneticPr fontId="2"/>
  </si>
  <si>
    <t>代理人</t>
    <rPh sb="0" eb="3">
      <t>ダイリニン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</si>
  <si>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</si>
  <si>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</si>
  <si>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</si>
  <si>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</si>
  <si>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漢字</t>
    <rPh sb="0" eb="2">
      <t>カンジ</t>
    </rPh>
    <phoneticPr fontId="2"/>
  </si>
  <si>
    <t>【裏面あり】</t>
    <rPh sb="1" eb="3">
      <t>リメン</t>
    </rPh>
    <phoneticPr fontId="2"/>
  </si>
  <si>
    <t>⑪</t>
    <phoneticPr fontId="2"/>
  </si>
  <si>
    <t>⑥</t>
    <phoneticPr fontId="2"/>
  </si>
  <si>
    <t>⑧</t>
    <phoneticPr fontId="2"/>
  </si>
  <si>
    <t>合計</t>
    <rPh sb="0" eb="2">
      <t>ゴウケイ</t>
    </rPh>
    <phoneticPr fontId="2"/>
  </si>
  <si>
    <t>⑨</t>
    <phoneticPr fontId="2"/>
  </si>
  <si>
    <t>②</t>
    <phoneticPr fontId="2"/>
  </si>
  <si>
    <t>③</t>
    <phoneticPr fontId="2"/>
  </si>
  <si>
    <t>⑤</t>
    <phoneticPr fontId="2"/>
  </si>
  <si>
    <t>⑩</t>
    <phoneticPr fontId="2"/>
  </si>
  <si>
    <t>代理人所在地</t>
    <rPh sb="0" eb="3">
      <t>ダイリニン</t>
    </rPh>
    <phoneticPr fontId="2"/>
  </si>
  <si>
    <t>前回受付番号</t>
    <rPh sb="2" eb="4">
      <t>ウケツケ</t>
    </rPh>
    <phoneticPr fontId="2"/>
  </si>
  <si>
    <t>資本金</t>
    <rPh sb="0" eb="3">
      <t>シホンキン</t>
    </rPh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</si>
  <si>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</si>
  <si>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営業年数</t>
    <rPh sb="0" eb="2">
      <t>エイギョウ</t>
    </rPh>
    <rPh sb="2" eb="4">
      <t>ネンスウ</t>
    </rPh>
    <phoneticPr fontId="2"/>
  </si>
  <si>
    <t>従業員数</t>
    <rPh sb="0" eb="3">
      <t>ジュウギョウイン</t>
    </rPh>
    <rPh sb="3" eb="4">
      <t>カズ</t>
    </rPh>
    <phoneticPr fontId="2"/>
  </si>
  <si>
    <t>法人税区分</t>
    <rPh sb="0" eb="3">
      <t>ホウジンゼイ</t>
    </rPh>
    <rPh sb="3" eb="5">
      <t>クブン</t>
    </rPh>
    <phoneticPr fontId="2"/>
  </si>
  <si>
    <t>消費税区分</t>
    <rPh sb="0" eb="3">
      <t>ショウヒゼイ</t>
    </rPh>
    <rPh sb="3" eb="5">
      <t>クブン</t>
    </rPh>
    <phoneticPr fontId="2"/>
  </si>
  <si>
    <t>法人又は個人の別</t>
    <rPh sb="0" eb="2">
      <t>ホウジン</t>
    </rPh>
    <rPh sb="2" eb="3">
      <t>マタ</t>
    </rPh>
    <rPh sb="4" eb="6">
      <t>コジン</t>
    </rPh>
    <rPh sb="7" eb="8">
      <t>ベツ</t>
    </rPh>
    <phoneticPr fontId="2"/>
  </si>
  <si>
    <t>ファクシミリ番号</t>
    <rPh sb="6" eb="8">
      <t>バンゴウ</t>
    </rPh>
    <phoneticPr fontId="2"/>
  </si>
  <si>
    <t>電子メールアドレス</t>
    <rPh sb="0" eb="2">
      <t>デンシ</t>
    </rPh>
    <phoneticPr fontId="2"/>
  </si>
  <si>
    <t>役職名</t>
    <rPh sb="0" eb="3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</si>
  <si>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</si>
  <si>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営業所の名称</t>
    <rPh sb="0" eb="3">
      <t>エイギョウショ</t>
    </rPh>
    <rPh sb="4" eb="6">
      <t>メイショウ</t>
    </rPh>
    <phoneticPr fontId="2"/>
  </si>
  <si>
    <t>代理人氏名</t>
    <rPh sb="0" eb="3">
      <t>ダイリニン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</si>
  <si>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</si>
  <si>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希望細目コード</t>
    <rPh sb="0" eb="2">
      <t>キボウ</t>
    </rPh>
    <rPh sb="2" eb="4">
      <t>サイモク</t>
    </rPh>
    <phoneticPr fontId="2"/>
  </si>
  <si>
    <t>所属営業所・部課係</t>
    <rPh sb="0" eb="2">
      <t>ショゾク</t>
    </rPh>
    <rPh sb="2" eb="4">
      <t>エイギョウ</t>
    </rPh>
    <rPh sb="4" eb="5">
      <t>ジョ</t>
    </rPh>
    <rPh sb="6" eb="8">
      <t>ブカ</t>
    </rPh>
    <rPh sb="8" eb="9">
      <t>ガカリ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</si>
  <si>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</si>
  <si>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認証機関名</t>
    <rPh sb="0" eb="2">
      <t>ニンショウ</t>
    </rPh>
    <rPh sb="2" eb="4">
      <t>キカン</t>
    </rPh>
    <rPh sb="4" eb="5">
      <t>メイ</t>
    </rPh>
    <phoneticPr fontId="2"/>
  </si>
  <si>
    <t>取得又は更新年月日</t>
    <rPh sb="0" eb="2">
      <t>シュトク</t>
    </rPh>
    <rPh sb="2" eb="3">
      <t>マタ</t>
    </rPh>
    <rPh sb="4" eb="6">
      <t>コウシン</t>
    </rPh>
    <rPh sb="6" eb="9">
      <t>ネンガッピ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</si>
  <si>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</si>
  <si>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</si>
  <si>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ISO14000</t>
    <phoneticPr fontId="2"/>
  </si>
  <si>
    <t>ISO9000</t>
    <phoneticPr fontId="2"/>
  </si>
  <si>
    <t>主たる営業所（本店）の所在地</t>
    <rPh sb="0" eb="1">
      <t>シュ</t>
    </rPh>
    <rPh sb="3" eb="6">
      <t>エイギョウショ</t>
    </rPh>
    <rPh sb="7" eb="9">
      <t>ホンテン</t>
    </rPh>
    <rPh sb="11" eb="13">
      <t>ショザイ</t>
    </rPh>
    <rPh sb="13" eb="14">
      <t>チ</t>
    </rPh>
    <phoneticPr fontId="2"/>
  </si>
  <si>
    <t>所在地</t>
    <phoneticPr fontId="2"/>
  </si>
  <si>
    <t>郵便番号</t>
    <phoneticPr fontId="2"/>
  </si>
  <si>
    <t>都道府県名</t>
    <phoneticPr fontId="2"/>
  </si>
  <si>
    <t>市区町村名</t>
    <phoneticPr fontId="2"/>
  </si>
  <si>
    <t>電話番号</t>
    <phoneticPr fontId="2"/>
  </si>
  <si>
    <t>入札参加希望業種　　</t>
    <rPh sb="0" eb="2">
      <t>ニュウサツ</t>
    </rPh>
    <rPh sb="2" eb="4">
      <t>サンカ</t>
    </rPh>
    <rPh sb="4" eb="6">
      <t>キボウ</t>
    </rPh>
    <rPh sb="6" eb="8">
      <t>ギョウシュ</t>
    </rPh>
    <phoneticPr fontId="2"/>
  </si>
  <si>
    <t>商号又は名称</t>
    <phoneticPr fontId="2"/>
  </si>
  <si>
    <t>法人又は個人の別・法人番号・商号又は名称</t>
    <rPh sb="0" eb="2">
      <t>ホウジン</t>
    </rPh>
    <rPh sb="2" eb="3">
      <t>マタ</t>
    </rPh>
    <rPh sb="4" eb="6">
      <t>コジン</t>
    </rPh>
    <rPh sb="7" eb="8">
      <t>ベツ</t>
    </rPh>
    <rPh sb="9" eb="11">
      <t>ホウジン</t>
    </rPh>
    <rPh sb="11" eb="13">
      <t>バンゴウ</t>
    </rPh>
    <rPh sb="14" eb="16">
      <t>ショウゴウ</t>
    </rPh>
    <rPh sb="16" eb="17">
      <t>マタ</t>
    </rPh>
    <rPh sb="18" eb="20">
      <t>メイショウ</t>
    </rPh>
    <phoneticPr fontId="2"/>
  </si>
  <si>
    <t>①</t>
    <phoneticPr fontId="2"/>
  </si>
  <si>
    <t>代理人を置く営業所等の所在地</t>
    <rPh sb="0" eb="3">
      <t>ダイリニン</t>
    </rPh>
    <rPh sb="4" eb="5">
      <t>オ</t>
    </rPh>
    <rPh sb="6" eb="9">
      <t>エイギョウショ</t>
    </rPh>
    <rPh sb="9" eb="10">
      <t>トウ</t>
    </rPh>
    <rPh sb="11" eb="13">
      <t>ショザイ</t>
    </rPh>
    <rPh sb="13" eb="14">
      <t>チ</t>
    </rPh>
    <phoneticPr fontId="2"/>
  </si>
  <si>
    <t>行政書士</t>
    <rPh sb="0" eb="2">
      <t>ギョウセイ</t>
    </rPh>
    <rPh sb="2" eb="4">
      <t>ショシ</t>
    </rPh>
    <phoneticPr fontId="2"/>
  </si>
  <si>
    <t>行政書士氏名</t>
    <rPh sb="0" eb="2">
      <t>ギョウセイ</t>
    </rPh>
    <rPh sb="2" eb="4">
      <t>ショシ</t>
    </rPh>
    <rPh sb="4" eb="6">
      <t>シメイ</t>
    </rPh>
    <phoneticPr fontId="2"/>
  </si>
  <si>
    <t>④</t>
    <phoneticPr fontId="2"/>
  </si>
  <si>
    <t>⑦</t>
    <phoneticPr fontId="2"/>
  </si>
  <si>
    <t>ＩＳＯ登録の有無</t>
    <phoneticPr fontId="2"/>
  </si>
  <si>
    <t>登録番号</t>
    <rPh sb="0" eb="2">
      <t>トウロク</t>
    </rPh>
    <rPh sb="2" eb="4">
      <t>バンゴウ</t>
    </rPh>
    <phoneticPr fontId="2"/>
  </si>
  <si>
    <t>取得の有無</t>
    <rPh sb="0" eb="2">
      <t>シュトク</t>
    </rPh>
    <rPh sb="3" eb="5">
      <t>ウム</t>
    </rPh>
    <phoneticPr fontId="2"/>
  </si>
  <si>
    <t>資本金・自己資本額・営業年数・従業員数</t>
    <rPh sb="15" eb="18">
      <t>ジュウギョウイン</t>
    </rPh>
    <rPh sb="18" eb="19">
      <t>スウ</t>
    </rPh>
    <phoneticPr fontId="2"/>
  </si>
  <si>
    <t>課税区分</t>
    <rPh sb="0" eb="2">
      <t>カゼイ</t>
    </rPh>
    <rPh sb="2" eb="4">
      <t>クブン</t>
    </rPh>
    <phoneticPr fontId="2"/>
  </si>
  <si>
    <t>前回受付番号</t>
    <phoneticPr fontId="2"/>
  </si>
  <si>
    <t>その他（希望業種以外）計</t>
    <rPh sb="2" eb="3">
      <t>ホカ</t>
    </rPh>
    <rPh sb="4" eb="6">
      <t>キボウ</t>
    </rPh>
    <rPh sb="6" eb="8">
      <t>ギョウシュ</t>
    </rPh>
    <rPh sb="8" eb="10">
      <t>イガイ</t>
    </rPh>
    <rPh sb="11" eb="12">
      <t>ケイ</t>
    </rPh>
    <phoneticPr fontId="2"/>
  </si>
  <si>
    <t>業種番号</t>
    <rPh sb="0" eb="2">
      <t>ギョウシュ</t>
    </rPh>
    <rPh sb="2" eb="4">
      <t>バンゴウ</t>
    </rPh>
    <phoneticPr fontId="2"/>
  </si>
  <si>
    <t>業種名</t>
    <rPh sb="0" eb="2">
      <t>ギョウシュ</t>
    </rPh>
    <rPh sb="2" eb="3">
      <t>メイ</t>
    </rPh>
    <phoneticPr fontId="2"/>
  </si>
  <si>
    <t>文具</t>
  </si>
  <si>
    <t>事務機器</t>
  </si>
  <si>
    <t>家具・室内装備品</t>
  </si>
  <si>
    <t>教材</t>
  </si>
  <si>
    <t>図書</t>
  </si>
  <si>
    <t>印刷</t>
  </si>
  <si>
    <t>雑貨・金物</t>
  </si>
  <si>
    <t>自動車</t>
  </si>
  <si>
    <t>標識・看板</t>
  </si>
  <si>
    <t>記念品</t>
  </si>
  <si>
    <t>選挙用品</t>
  </si>
  <si>
    <t>燃料</t>
  </si>
  <si>
    <t>楽器</t>
  </si>
  <si>
    <t>衣料品・寝具</t>
  </si>
  <si>
    <t>食料品</t>
  </si>
  <si>
    <t>運動用品</t>
  </si>
  <si>
    <t>医薬品・防疫剤</t>
  </si>
  <si>
    <t>工業用・理化学薬品</t>
  </si>
  <si>
    <t>百貨店</t>
  </si>
  <si>
    <t>建設用資材</t>
  </si>
  <si>
    <t>消防用品・消防機材</t>
  </si>
  <si>
    <t>電気製品・通信機器</t>
  </si>
  <si>
    <t>医療機器・衛生材料</t>
  </si>
  <si>
    <t>厨房機器</t>
  </si>
  <si>
    <t>その他の機械器具</t>
  </si>
  <si>
    <t>その他の物品</t>
  </si>
  <si>
    <t>物品の買受け</t>
  </si>
  <si>
    <t>建物総合管理</t>
  </si>
  <si>
    <t>建物警備</t>
  </si>
  <si>
    <t>建物清掃</t>
  </si>
  <si>
    <t>建物設備機器管理</t>
  </si>
  <si>
    <t>浄化槽管理</t>
  </si>
  <si>
    <t>廃棄物処理</t>
  </si>
  <si>
    <t>検査・分析業務</t>
  </si>
  <si>
    <t>調査業務</t>
  </si>
  <si>
    <t>写真・地図作成業務</t>
  </si>
  <si>
    <t>映画・広告作成</t>
  </si>
  <si>
    <t>イベント企画・設営</t>
  </si>
  <si>
    <t>折込広告業務</t>
  </si>
  <si>
    <t>運搬業務</t>
  </si>
  <si>
    <t>リース・レンタル業務</t>
  </si>
  <si>
    <t>電算業務</t>
  </si>
  <si>
    <t>その他の業務委託</t>
  </si>
  <si>
    <t>旅行関連</t>
  </si>
  <si>
    <t>保険業務</t>
  </si>
  <si>
    <t>金融</t>
  </si>
  <si>
    <t>福祉サービス</t>
  </si>
  <si>
    <t>給食・調理</t>
  </si>
  <si>
    <t>人材派遣</t>
  </si>
  <si>
    <t>物品業務内容</t>
    <rPh sb="2" eb="4">
      <t>ギョウム</t>
    </rPh>
    <rPh sb="4" eb="6">
      <t>ナイヨウ</t>
    </rPh>
    <phoneticPr fontId="2"/>
  </si>
  <si>
    <t>文房具</t>
  </si>
  <si>
    <t>ゴム印</t>
  </si>
  <si>
    <t>印鑑</t>
  </si>
  <si>
    <t>紙</t>
  </si>
  <si>
    <t>その他</t>
  </si>
  <si>
    <t>事務用機器</t>
  </si>
  <si>
    <t>事務用品</t>
  </si>
  <si>
    <t>複写機</t>
  </si>
  <si>
    <t>複写機用トナー</t>
  </si>
  <si>
    <t>プリンタ用トナー</t>
  </si>
  <si>
    <t>フィルム</t>
  </si>
  <si>
    <t>家具全般</t>
  </si>
  <si>
    <t>ファイリングキャビネット</t>
  </si>
  <si>
    <t>什器</t>
  </si>
  <si>
    <t>建具</t>
  </si>
  <si>
    <t>畳</t>
  </si>
  <si>
    <t>カーテン</t>
  </si>
  <si>
    <t>カーペット</t>
  </si>
  <si>
    <t>学校用教材</t>
  </si>
  <si>
    <t>保育用教材</t>
  </si>
  <si>
    <t>遊具</t>
  </si>
  <si>
    <t>玩具</t>
  </si>
  <si>
    <t>書籍</t>
  </si>
  <si>
    <t>雑誌</t>
  </si>
  <si>
    <t>地図</t>
  </si>
  <si>
    <t>教科書</t>
  </si>
  <si>
    <t>図書館用品</t>
  </si>
  <si>
    <t>一般印刷</t>
  </si>
  <si>
    <t>製本</t>
  </si>
  <si>
    <t>フォーム印刷</t>
  </si>
  <si>
    <t>ステッカー・カード</t>
  </si>
  <si>
    <t>出版物企画製作</t>
  </si>
  <si>
    <t>清掃用品</t>
  </si>
  <si>
    <t>トイレットペーパー</t>
  </si>
  <si>
    <t>ごみ袋</t>
  </si>
  <si>
    <t>金物</t>
  </si>
  <si>
    <t>乗用車</t>
  </si>
  <si>
    <t>貨物車</t>
  </si>
  <si>
    <t>軽自動車</t>
  </si>
  <si>
    <t>消防車輌</t>
  </si>
  <si>
    <t>給水車</t>
  </si>
  <si>
    <t>特殊車輌</t>
  </si>
  <si>
    <t>マイクロバス</t>
  </si>
  <si>
    <t>大型バス</t>
  </si>
  <si>
    <t>自転車</t>
  </si>
  <si>
    <t>部品・用品</t>
  </si>
  <si>
    <t>修理</t>
  </si>
  <si>
    <t>整備</t>
  </si>
  <si>
    <t>道路標識</t>
  </si>
  <si>
    <t>カーブミラー</t>
  </si>
  <si>
    <t>バリケード</t>
  </si>
  <si>
    <t>保安灯</t>
  </si>
  <si>
    <t>表示盤</t>
  </si>
  <si>
    <t>交通保安用品</t>
  </si>
  <si>
    <t>看板</t>
  </si>
  <si>
    <t>記念・贈答品</t>
  </si>
  <si>
    <t>バッチ・メダル</t>
  </si>
  <si>
    <t>カップ・トロフィー</t>
  </si>
  <si>
    <t>徴章</t>
  </si>
  <si>
    <t>ＰＲ・イベント用品</t>
  </si>
  <si>
    <t>旗</t>
  </si>
  <si>
    <t>掲示板作成</t>
  </si>
  <si>
    <t>ガソリン</t>
  </si>
  <si>
    <t>軽油</t>
  </si>
  <si>
    <t>重油</t>
  </si>
  <si>
    <t>灯油</t>
  </si>
  <si>
    <t>ＬＰガス</t>
  </si>
  <si>
    <t>高圧ガス</t>
  </si>
  <si>
    <t>衣料品</t>
  </si>
  <si>
    <t>作業衣</t>
  </si>
  <si>
    <t>寝具</t>
  </si>
  <si>
    <t>タオル</t>
  </si>
  <si>
    <t>靴</t>
  </si>
  <si>
    <t>被服縫製</t>
  </si>
  <si>
    <t>ベッド</t>
  </si>
  <si>
    <t>スポーツ用品全般</t>
  </si>
  <si>
    <t>医薬品</t>
  </si>
  <si>
    <t>工業薬品</t>
  </si>
  <si>
    <t>農薬</t>
  </si>
  <si>
    <t>試薬</t>
  </si>
  <si>
    <t>消毒剤</t>
  </si>
  <si>
    <t>砂材</t>
  </si>
  <si>
    <t>砕石</t>
  </si>
  <si>
    <t>砂利</t>
  </si>
  <si>
    <t>木材</t>
  </si>
  <si>
    <t>コンクリート二次製品</t>
  </si>
  <si>
    <t>ほ装用材料</t>
  </si>
  <si>
    <t>鉄蓋</t>
  </si>
  <si>
    <t>グレーチング</t>
  </si>
  <si>
    <t>タイル</t>
  </si>
  <si>
    <t>水道用材料</t>
  </si>
  <si>
    <t>消火器</t>
  </si>
  <si>
    <t>消防用品</t>
  </si>
  <si>
    <t>消防設備</t>
  </si>
  <si>
    <t>スプリンクラー</t>
  </si>
  <si>
    <t>非常用備品</t>
  </si>
  <si>
    <t>防災用品</t>
  </si>
  <si>
    <t>非常用食品</t>
  </si>
  <si>
    <t>家電</t>
  </si>
  <si>
    <t>視聴覚・音響機器</t>
  </si>
  <si>
    <t>放送機器</t>
  </si>
  <si>
    <t>照明機器</t>
  </si>
  <si>
    <t>空調機器</t>
  </si>
  <si>
    <t>通信・無線機器</t>
  </si>
  <si>
    <t>電源装置</t>
  </si>
  <si>
    <t>蓄電池</t>
  </si>
  <si>
    <t>大型コンピュータ</t>
  </si>
  <si>
    <t>パソコン</t>
  </si>
  <si>
    <t>パソコン用プリンタ</t>
  </si>
  <si>
    <t>デジタルカメラ</t>
  </si>
  <si>
    <t>パソコン周辺機器</t>
  </si>
  <si>
    <t>医療機器</t>
  </si>
  <si>
    <t>福祉機器</t>
  </si>
  <si>
    <t>介護用品</t>
  </si>
  <si>
    <t>乳幼児用品</t>
  </si>
  <si>
    <t>環境衛生用品</t>
  </si>
  <si>
    <t>防塵マスク</t>
  </si>
  <si>
    <t>家庭用調理機器</t>
  </si>
  <si>
    <t>業務用調理機器</t>
  </si>
  <si>
    <t>給食用調理機器</t>
  </si>
  <si>
    <t>給食用食器類</t>
  </si>
  <si>
    <t xml:space="preserve">ポンプ </t>
  </si>
  <si>
    <t>送風機</t>
  </si>
  <si>
    <t>冷凍機</t>
  </si>
  <si>
    <t>ボイラー</t>
  </si>
  <si>
    <t>草刈機</t>
  </si>
  <si>
    <t>焼却炉</t>
  </si>
  <si>
    <t>発電機</t>
  </si>
  <si>
    <t>水処理機器</t>
  </si>
  <si>
    <t>テント</t>
  </si>
  <si>
    <t>グラウンド等整備機械</t>
  </si>
  <si>
    <t>業務用空気清浄機</t>
  </si>
  <si>
    <t>鉄類</t>
  </si>
  <si>
    <t>アルミ</t>
  </si>
  <si>
    <t>繊維</t>
  </si>
  <si>
    <t>新聞・雑誌</t>
  </si>
  <si>
    <t>教育施設</t>
  </si>
  <si>
    <t>スポーツ施設</t>
  </si>
  <si>
    <t>駐車・駐輪場</t>
  </si>
  <si>
    <t>汚水処理施設</t>
  </si>
  <si>
    <t>公園・緑地</t>
  </si>
  <si>
    <t>リサイクル施設</t>
  </si>
  <si>
    <t>福祉施設</t>
  </si>
  <si>
    <t>水道・浄水施設</t>
  </si>
  <si>
    <t>その他の公共施設</t>
  </si>
  <si>
    <t>有人警備</t>
  </si>
  <si>
    <t>機械警備</t>
  </si>
  <si>
    <t>一般建物</t>
  </si>
  <si>
    <t>公園</t>
  </si>
  <si>
    <t>防火水槽</t>
  </si>
  <si>
    <t>受水槽・貯水槽</t>
  </si>
  <si>
    <t>消防・防災設備</t>
  </si>
  <si>
    <t>電気設備</t>
  </si>
  <si>
    <t>通信設備</t>
  </si>
  <si>
    <t>空調設備</t>
  </si>
  <si>
    <t>エレベータ</t>
  </si>
  <si>
    <t>自動ドア</t>
  </si>
  <si>
    <t>排煙設備</t>
  </si>
  <si>
    <t>照明設備</t>
  </si>
  <si>
    <t>油槽</t>
  </si>
  <si>
    <t>浄化槽保守点検</t>
  </si>
  <si>
    <t>浄化槽清掃</t>
  </si>
  <si>
    <t>一般廃棄物収集</t>
  </si>
  <si>
    <t>一般廃棄物運搬</t>
  </si>
  <si>
    <t>一般廃棄物処理</t>
  </si>
  <si>
    <t>廃棄文書機密処理</t>
  </si>
  <si>
    <t>廃棄情報媒体機密処理</t>
  </si>
  <si>
    <t>廃棄情報機器機密処理</t>
  </si>
  <si>
    <t>産業廃棄物収集</t>
  </si>
  <si>
    <t>産業廃棄物運搬</t>
  </si>
  <si>
    <t>産業廃棄物処理</t>
  </si>
  <si>
    <t>漏水検査</t>
  </si>
  <si>
    <t>環境測定</t>
  </si>
  <si>
    <t>水質検査</t>
  </si>
  <si>
    <t>メーター検針</t>
  </si>
  <si>
    <t>細菌検査</t>
  </si>
  <si>
    <t>行政診断</t>
  </si>
  <si>
    <t>世論調査</t>
  </si>
  <si>
    <t>経営調査</t>
  </si>
  <si>
    <t>労務調査</t>
  </si>
  <si>
    <t>土地・建物現状調査</t>
  </si>
  <si>
    <t>電波障害調査</t>
  </si>
  <si>
    <t>情報システム化調査</t>
  </si>
  <si>
    <t>政策提言</t>
  </si>
  <si>
    <t>航空写真撮影</t>
  </si>
  <si>
    <t>衛星写真撮影</t>
  </si>
  <si>
    <t>マイクロ写真撮影</t>
  </si>
  <si>
    <t>地図作成</t>
  </si>
  <si>
    <t>映画制作</t>
  </si>
  <si>
    <t>ビデオ制作</t>
  </si>
  <si>
    <t>番組制作</t>
  </si>
  <si>
    <t>記録写真制作</t>
  </si>
  <si>
    <t>アルバム制作</t>
  </si>
  <si>
    <t>デザイン制作</t>
  </si>
  <si>
    <t>広告企画・制作</t>
  </si>
  <si>
    <t>イベント企画</t>
  </si>
  <si>
    <t>イベント運営</t>
  </si>
  <si>
    <t>イベント会場設営・撤去</t>
  </si>
  <si>
    <t>広告企画</t>
  </si>
  <si>
    <t>広告印刷</t>
  </si>
  <si>
    <t>広告折込</t>
  </si>
  <si>
    <t>貨物運搬</t>
  </si>
  <si>
    <t>書類運搬</t>
  </si>
  <si>
    <t>貴重品運搬</t>
  </si>
  <si>
    <t>貨物保管</t>
  </si>
  <si>
    <t>放置車輌運搬</t>
  </si>
  <si>
    <t>放置自転車運搬</t>
  </si>
  <si>
    <t>引越し</t>
  </si>
  <si>
    <t>バス・自動車</t>
  </si>
  <si>
    <t>建設機械</t>
  </si>
  <si>
    <t>プレハブ・ユニットハウス</t>
  </si>
  <si>
    <t>什器・備品</t>
  </si>
  <si>
    <t>寝具類</t>
  </si>
  <si>
    <t>簡易便所</t>
  </si>
  <si>
    <t>パソコン・プリンタ</t>
  </si>
  <si>
    <t>通信・放送機器</t>
  </si>
  <si>
    <t>福祉用品</t>
  </si>
  <si>
    <t>システム開発</t>
  </si>
  <si>
    <t>プログラム開発</t>
  </si>
  <si>
    <t>データ入力</t>
  </si>
  <si>
    <t>バッチ処理</t>
  </si>
  <si>
    <t>運用支援</t>
  </si>
  <si>
    <t>電算処理</t>
  </si>
  <si>
    <t>研修企画・実施</t>
  </si>
  <si>
    <t>会議事録作成</t>
  </si>
  <si>
    <t>害虫等駆除</t>
  </si>
  <si>
    <t>消毒</t>
  </si>
  <si>
    <t>一般衣料等クリーニング</t>
  </si>
  <si>
    <t>観光バス運行</t>
  </si>
  <si>
    <t>送迎バス運行</t>
  </si>
  <si>
    <t>配食サービス</t>
  </si>
  <si>
    <t>給食調理</t>
  </si>
  <si>
    <t>給食配送・回収</t>
  </si>
  <si>
    <t>食器洗浄</t>
  </si>
  <si>
    <t>電話交換</t>
  </si>
  <si>
    <t>案内・受付</t>
  </si>
  <si>
    <t>通訳・翻訳</t>
  </si>
  <si>
    <t>図書整理</t>
  </si>
  <si>
    <t>資料整理</t>
  </si>
  <si>
    <t>料金収納</t>
  </si>
  <si>
    <t>電算機オペレート</t>
  </si>
  <si>
    <t>その他（※電気供給等を含む。）</t>
    <phoneticPr fontId="2"/>
  </si>
  <si>
    <t>損害賠償保険(※自動車損害賠償保険を除く)</t>
    <phoneticPr fontId="2"/>
  </si>
  <si>
    <t>※　ここから下は記入しないこと。</t>
  </si>
  <si>
    <t>□　２．委任状　　　　　　　　</t>
    <phoneticPr fontId="2"/>
  </si>
  <si>
    <t>□　３．営業所一覧表　　　　　</t>
    <phoneticPr fontId="2"/>
  </si>
  <si>
    <t>□　５．事業所の写真　　</t>
    <rPh sb="4" eb="7">
      <t>ジギョウショ</t>
    </rPh>
    <rPh sb="8" eb="10">
      <t>シャシン</t>
    </rPh>
    <phoneticPr fontId="2"/>
  </si>
  <si>
    <t>□　６．住民票、７．身分証明書　　</t>
    <phoneticPr fontId="2"/>
  </si>
  <si>
    <t>□　８．登記されていない証明書　　　　</t>
    <rPh sb="4" eb="6">
      <t>トウキ</t>
    </rPh>
    <rPh sb="12" eb="14">
      <t>ショウメイ</t>
    </rPh>
    <rPh sb="14" eb="15">
      <t>ショ</t>
    </rPh>
    <phoneticPr fontId="2"/>
  </si>
  <si>
    <t>□　１．参加資格審査申請書　　</t>
    <phoneticPr fontId="2"/>
  </si>
  <si>
    <t>□　９．履歴事項全部証明書　　　　</t>
    <rPh sb="4" eb="6">
      <t>リレキ</t>
    </rPh>
    <rPh sb="6" eb="8">
      <t>ジコウ</t>
    </rPh>
    <rPh sb="8" eb="10">
      <t>ゼンブ</t>
    </rPh>
    <rPh sb="10" eb="13">
      <t>ショウメイショ</t>
    </rPh>
    <phoneticPr fontId="2"/>
  </si>
  <si>
    <t>□　10.法人番号指定通知書</t>
    <rPh sb="5" eb="7">
      <t>ホウジン</t>
    </rPh>
    <rPh sb="7" eb="9">
      <t>バンゴウ</t>
    </rPh>
    <rPh sb="9" eb="11">
      <t>シテイ</t>
    </rPh>
    <rPh sb="11" eb="13">
      <t>ツウチ</t>
    </rPh>
    <rPh sb="13" eb="14">
      <t>ショ</t>
    </rPh>
    <phoneticPr fontId="2"/>
  </si>
  <si>
    <t>□　11.登録通知書又は許可通知書</t>
    <rPh sb="5" eb="7">
      <t>トウロク</t>
    </rPh>
    <rPh sb="7" eb="10">
      <t>ツウチショ</t>
    </rPh>
    <rPh sb="10" eb="11">
      <t>マタ</t>
    </rPh>
    <rPh sb="12" eb="14">
      <t>キョカ</t>
    </rPh>
    <rPh sb="14" eb="17">
      <t>ツウチショ</t>
    </rPh>
    <phoneticPr fontId="2"/>
  </si>
  <si>
    <t>□　12.財務諸表</t>
    <rPh sb="5" eb="7">
      <t>ザイム</t>
    </rPh>
    <rPh sb="7" eb="9">
      <t>ショヒョウ</t>
    </rPh>
    <phoneticPr fontId="2"/>
  </si>
  <si>
    <t>□　14.納税証明書</t>
    <rPh sb="5" eb="7">
      <t>ノウゼイ</t>
    </rPh>
    <rPh sb="7" eb="10">
      <t>ショウメイショ</t>
    </rPh>
    <phoneticPr fontId="2"/>
  </si>
  <si>
    <t>□　13.役員名簿、組合員名簿</t>
    <rPh sb="5" eb="7">
      <t>ヤクイン</t>
    </rPh>
    <rPh sb="7" eb="9">
      <t>メイボ</t>
    </rPh>
    <rPh sb="10" eb="13">
      <t>クミアイイン</t>
    </rPh>
    <rPh sb="13" eb="15">
      <t>メイボ</t>
    </rPh>
    <phoneticPr fontId="2"/>
  </si>
  <si>
    <t>□　16.ＩＳＯ認定書</t>
    <phoneticPr fontId="2"/>
  </si>
  <si>
    <t>□　17.障害者雇用状況報告書</t>
    <phoneticPr fontId="2"/>
  </si>
  <si>
    <t>□　18.行政書士代理申請委任状</t>
    <rPh sb="5" eb="7">
      <t>ギョウセイ</t>
    </rPh>
    <rPh sb="7" eb="9">
      <t>ショシ</t>
    </rPh>
    <rPh sb="9" eb="11">
      <t>ダイリ</t>
    </rPh>
    <rPh sb="11" eb="13">
      <t>シンセイ</t>
    </rPh>
    <rPh sb="13" eb="16">
      <t>イニンジョウ</t>
    </rPh>
    <phoneticPr fontId="2"/>
  </si>
  <si>
    <t>希望
順位</t>
    <rPh sb="0" eb="2">
      <t>キボウ</t>
    </rPh>
    <rPh sb="3" eb="5">
      <t>ジュンイ</t>
    </rPh>
    <phoneticPr fontId="2"/>
  </si>
  <si>
    <t>千円</t>
    <rPh sb="0" eb="1">
      <t>セン</t>
    </rPh>
    <phoneticPr fontId="2"/>
  </si>
  <si>
    <t>千円</t>
    <rPh sb="0" eb="1">
      <t>セン</t>
    </rPh>
    <rPh sb="1" eb="2">
      <t>エン</t>
    </rPh>
    <phoneticPr fontId="2"/>
  </si>
  <si>
    <t>八潮市物品等様式第４号</t>
    <rPh sb="0" eb="3">
      <t>ヤシオシ</t>
    </rPh>
    <rPh sb="3" eb="5">
      <t>ブッピン</t>
    </rPh>
    <rPh sb="5" eb="6">
      <t>トウ</t>
    </rPh>
    <rPh sb="8" eb="9">
      <t>ダイ</t>
    </rPh>
    <rPh sb="10" eb="11">
      <t>ゴウ</t>
    </rPh>
    <phoneticPr fontId="2"/>
  </si>
  <si>
    <t>入　　札　　参　　加　　希　　望　　業　　種</t>
    <rPh sb="0" eb="1">
      <t>ニュウ</t>
    </rPh>
    <rPh sb="3" eb="4">
      <t>サツ</t>
    </rPh>
    <rPh sb="6" eb="7">
      <t>サン</t>
    </rPh>
    <rPh sb="9" eb="10">
      <t>カ</t>
    </rPh>
    <rPh sb="12" eb="13">
      <t>ノゾミ</t>
    </rPh>
    <rPh sb="15" eb="16">
      <t>ノゾミ</t>
    </rPh>
    <rPh sb="18" eb="19">
      <t>ギョウ</t>
    </rPh>
    <rPh sb="21" eb="22">
      <t>シュ</t>
    </rPh>
    <phoneticPr fontId="2"/>
  </si>
  <si>
    <t>業者カード・売上高</t>
    <rPh sb="6" eb="8">
      <t>ウリアゲ</t>
    </rPh>
    <rPh sb="8" eb="9">
      <t>タカ</t>
    </rPh>
    <phoneticPr fontId="2"/>
  </si>
  <si>
    <t>　委任状（様式第２号）を提出した場合に記入</t>
    <rPh sb="5" eb="7">
      <t>ヨウシキ</t>
    </rPh>
    <rPh sb="7" eb="8">
      <t>ダイ</t>
    </rPh>
    <rPh sb="9" eb="10">
      <t>ゴウ</t>
    </rPh>
    <rPh sb="12" eb="14">
      <t>テイシュツ</t>
    </rPh>
    <rPh sb="16" eb="18">
      <t>バアイ</t>
    </rPh>
    <rPh sb="19" eb="21">
      <t>キニュウ</t>
    </rPh>
    <phoneticPr fontId="2"/>
  </si>
  <si>
    <t>1：法人</t>
  </si>
  <si>
    <t>1：法人</t>
    <phoneticPr fontId="2"/>
  </si>
  <si>
    <t>2：組合</t>
    <phoneticPr fontId="2"/>
  </si>
  <si>
    <t>3：個人</t>
    <phoneticPr fontId="2"/>
  </si>
  <si>
    <t>①</t>
    <phoneticPr fontId="2"/>
  </si>
  <si>
    <t>⑦</t>
    <phoneticPr fontId="2"/>
  </si>
  <si>
    <t>有</t>
    <phoneticPr fontId="2"/>
  </si>
  <si>
    <t>無</t>
    <phoneticPr fontId="2"/>
  </si>
  <si>
    <t>⑨</t>
    <phoneticPr fontId="2"/>
  </si>
  <si>
    <t>1：課税</t>
  </si>
  <si>
    <t>1：課税</t>
    <phoneticPr fontId="2"/>
  </si>
  <si>
    <t>２：非課税</t>
    <phoneticPr fontId="2"/>
  </si>
  <si>
    <t>1：完納</t>
  </si>
  <si>
    <t>1：完納</t>
    <phoneticPr fontId="2"/>
  </si>
  <si>
    <t>２：未納</t>
    <phoneticPr fontId="2"/>
  </si>
  <si>
    <t>３：免除</t>
    <phoneticPr fontId="2"/>
  </si>
  <si>
    <t>業種
番号</t>
    <rPh sb="3" eb="5">
      <t>バンゴウ</t>
    </rPh>
    <phoneticPr fontId="2"/>
  </si>
  <si>
    <t xml:space="preserve">記述欄（２０文字以内）【その他（希望細目コード末尾９９）等は記入】
</t>
    <rPh sb="0" eb="2">
      <t>キジュツ</t>
    </rPh>
    <rPh sb="2" eb="3">
      <t>ラン</t>
    </rPh>
    <rPh sb="6" eb="8">
      <t>モジ</t>
    </rPh>
    <rPh sb="8" eb="10">
      <t>イナイ</t>
    </rPh>
    <rPh sb="14" eb="15">
      <t>タ</t>
    </rPh>
    <rPh sb="16" eb="18">
      <t>キボウ</t>
    </rPh>
    <rPh sb="18" eb="20">
      <t>サイモク</t>
    </rPh>
    <rPh sb="23" eb="25">
      <t>マツビ</t>
    </rPh>
    <rPh sb="28" eb="29">
      <t>ナド</t>
    </rPh>
    <rPh sb="30" eb="32">
      <t>キニュウ</t>
    </rPh>
    <phoneticPr fontId="2"/>
  </si>
  <si>
    <t>参照数字</t>
    <rPh sb="0" eb="2">
      <t>サンショウ</t>
    </rPh>
    <rPh sb="2" eb="4">
      <t>スウジ</t>
    </rPh>
    <phoneticPr fontId="2"/>
  </si>
  <si>
    <t>フリガナ</t>
    <phoneticPr fontId="2"/>
  </si>
  <si>
    <t>業種</t>
    <phoneticPr fontId="2"/>
  </si>
  <si>
    <t>希望業種１</t>
    <rPh sb="0" eb="2">
      <t>キボウ</t>
    </rPh>
    <rPh sb="2" eb="4">
      <t>ギョウシュ</t>
    </rPh>
    <phoneticPr fontId="2"/>
  </si>
  <si>
    <t>希望業種２</t>
    <rPh sb="0" eb="2">
      <t>キボウ</t>
    </rPh>
    <rPh sb="2" eb="4">
      <t>ギョウシュ</t>
    </rPh>
    <phoneticPr fontId="2"/>
  </si>
  <si>
    <t>希望業種３</t>
    <rPh sb="0" eb="2">
      <t>キボウ</t>
    </rPh>
    <rPh sb="2" eb="4">
      <t>ギョウシュ</t>
    </rPh>
    <phoneticPr fontId="2"/>
  </si>
  <si>
    <t>希望業種４</t>
    <rPh sb="0" eb="2">
      <t>キボウ</t>
    </rPh>
    <rPh sb="2" eb="4">
      <t>ギョウシュ</t>
    </rPh>
    <phoneticPr fontId="2"/>
  </si>
  <si>
    <t>希望業種５</t>
    <rPh sb="0" eb="2">
      <t>キボウ</t>
    </rPh>
    <rPh sb="2" eb="4">
      <t>ギョウシュ</t>
    </rPh>
    <phoneticPr fontId="2"/>
  </si>
  <si>
    <t>希望業種以外</t>
    <rPh sb="0" eb="4">
      <t>キボウギョウシュ</t>
    </rPh>
    <rPh sb="4" eb="6">
      <t>イガイ</t>
    </rPh>
    <phoneticPr fontId="2"/>
  </si>
  <si>
    <r>
      <t>法人番号</t>
    </r>
    <r>
      <rPr>
        <sz val="9"/>
        <rFont val="ＭＳ 明朝"/>
        <family val="1"/>
        <charset val="128"/>
      </rPr>
      <t>(13桁)</t>
    </r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</si>
  <si>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r>
      <t>役職名</t>
    </r>
    <r>
      <rPr>
        <sz val="6"/>
        <rFont val="ＭＳ 明朝"/>
        <family val="1"/>
        <charset val="128"/>
      </rPr>
      <t>（登記簿どおり）</t>
    </r>
    <rPh sb="0" eb="3">
      <t>ヤクショクメイ</t>
    </rPh>
    <rPh sb="4" eb="7">
      <t>トウキボ</t>
    </rPh>
    <phoneticPr fontId="2"/>
  </si>
  <si>
    <r>
      <t>売上高</t>
    </r>
    <r>
      <rPr>
        <sz val="9"/>
        <rFont val="ＭＳ 明朝"/>
        <family val="1"/>
        <charset val="128"/>
      </rPr>
      <t>（千円単位）</t>
    </r>
    <rPh sb="4" eb="6">
      <t>センエン</t>
    </rPh>
    <rPh sb="6" eb="8">
      <t>タンイ</t>
    </rPh>
    <phoneticPr fontId="2"/>
  </si>
  <si>
    <t>法人番号</t>
    <rPh sb="0" eb="4">
      <t>ホウジンバンゴウ</t>
    </rPh>
    <phoneticPr fontId="2"/>
  </si>
  <si>
    <t>都道府県</t>
    <rPh sb="0" eb="4">
      <t>トドウフケン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</si>
  <si>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</si>
  <si>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代表者職名</t>
    <rPh sb="0" eb="3">
      <t>ダイヒョウシャ</t>
    </rPh>
    <rPh sb="3" eb="5">
      <t>ショクメイ</t>
    </rPh>
    <phoneticPr fontId="2"/>
  </si>
  <si>
    <t>郵便番号</t>
    <rPh sb="0" eb="4">
      <t>ユウビンバンゴウ</t>
    </rPh>
    <phoneticPr fontId="2"/>
  </si>
  <si>
    <t>丁目・番地</t>
    <rPh sb="0" eb="2">
      <t>チョウメ</t>
    </rPh>
    <rPh sb="3" eb="5">
      <t>バンチ</t>
    </rPh>
    <phoneticPr fontId="2"/>
  </si>
  <si>
    <t>方書又は建物名</t>
    <rPh sb="0" eb="1">
      <t>ホウ</t>
    </rPh>
    <rPh sb="1" eb="2">
      <t>カ</t>
    </rPh>
    <rPh sb="2" eb="3">
      <t>マタ</t>
    </rPh>
    <rPh sb="4" eb="7">
      <t>タテモノメイ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</si>
  <si>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</si>
  <si>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</si>
  <si>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E-Mail</t>
    <phoneticPr fontId="2"/>
  </si>
  <si>
    <t>委任先名称</t>
    <rPh sb="0" eb="2">
      <t>イニン</t>
    </rPh>
    <rPh sb="2" eb="3">
      <t>サキ</t>
    </rPh>
    <rPh sb="3" eb="5">
      <t>メイショウ</t>
    </rPh>
    <phoneticPr fontId="2"/>
  </si>
  <si>
    <t>市区町村</t>
    <rPh sb="0" eb="4">
      <t>シクチョウソン</t>
    </rPh>
    <phoneticPr fontId="2"/>
  </si>
  <si>
    <t>ﾊｲﾌﾝなし</t>
    <phoneticPr fontId="2"/>
  </si>
  <si>
    <t>ﾊｲﾌﾝあり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</si>
  <si>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</si>
  <si>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</si>
  <si>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備考</t>
    <rPh sb="0" eb="2">
      <t>ビコウ</t>
    </rPh>
    <phoneticPr fontId="2"/>
  </si>
  <si>
    <t>自己資本金</t>
    <rPh sb="0" eb="4">
      <t>ジコシホン</t>
    </rPh>
    <rPh sb="4" eb="5">
      <t>キン</t>
    </rPh>
    <phoneticPr fontId="2"/>
  </si>
  <si>
    <t>従業員数</t>
    <rPh sb="0" eb="3">
      <t>ジュウギョウイン</t>
    </rPh>
    <rPh sb="3" eb="4">
      <t>スウ</t>
    </rPh>
    <phoneticPr fontId="2"/>
  </si>
  <si>
    <t>ISO900X</t>
    <phoneticPr fontId="2"/>
  </si>
  <si>
    <t>ISO1400X</t>
    <phoneticPr fontId="2"/>
  </si>
  <si>
    <t>営業年数</t>
    <rPh sb="0" eb="4">
      <t>エイギョウネンスウ</t>
    </rPh>
    <phoneticPr fontId="2"/>
  </si>
  <si>
    <t>受付番号</t>
    <rPh sb="0" eb="4">
      <t>ウケツケバンゴウ</t>
    </rPh>
    <phoneticPr fontId="2"/>
  </si>
  <si>
    <t>希望業種</t>
    <rPh sb="0" eb="4">
      <t>キボウギョウシュ</t>
    </rPh>
    <phoneticPr fontId="2"/>
  </si>
  <si>
    <t>希望順位</t>
    <rPh sb="0" eb="2">
      <t>キボウ</t>
    </rPh>
    <rPh sb="2" eb="4">
      <t>ジュンイ</t>
    </rPh>
    <phoneticPr fontId="2"/>
  </si>
  <si>
    <t>総売上高</t>
    <rPh sb="0" eb="2">
      <t>ソウウ</t>
    </rPh>
    <rPh sb="2" eb="3">
      <t>ア</t>
    </rPh>
    <rPh sb="3" eb="4">
      <t>タカ</t>
    </rPh>
    <phoneticPr fontId="2"/>
  </si>
  <si>
    <t>９９その他の記述欄</t>
    <rPh sb="4" eb="5">
      <t>タ</t>
    </rPh>
    <rPh sb="6" eb="9">
      <t>キジュツラン</t>
    </rPh>
    <phoneticPr fontId="2"/>
  </si>
  <si>
    <t>その他売上額</t>
    <rPh sb="2" eb="3">
      <t>タ</t>
    </rPh>
    <rPh sb="3" eb="5">
      <t>ウリアゲ</t>
    </rPh>
    <rPh sb="5" eb="6">
      <t>ガク</t>
    </rPh>
    <phoneticPr fontId="2"/>
  </si>
  <si>
    <t>売上総額</t>
    <rPh sb="0" eb="2">
      <t>ウリアゲ</t>
    </rPh>
    <rPh sb="2" eb="4">
      <t>ソウガク</t>
    </rPh>
    <phoneticPr fontId="2"/>
  </si>
  <si>
    <t>前回受付番号</t>
    <rPh sb="0" eb="2">
      <t>ゼンカイ</t>
    </rPh>
    <rPh sb="2" eb="4">
      <t>ウケツケ</t>
    </rPh>
    <rPh sb="4" eb="6">
      <t>バンゴウ</t>
    </rPh>
    <phoneticPr fontId="2"/>
  </si>
  <si>
    <t>-</t>
    <phoneticPr fontId="2"/>
  </si>
  <si>
    <t>行政書士</t>
    <rPh sb="0" eb="4">
      <t>ギョウセイショシ</t>
    </rPh>
    <phoneticPr fontId="2"/>
  </si>
  <si>
    <t>業種</t>
    <rPh sb="0" eb="1">
      <t>ギョウ</t>
    </rPh>
    <rPh sb="1" eb="2">
      <t>シュ</t>
    </rPh>
    <phoneticPr fontId="2"/>
  </si>
  <si>
    <t>業種番号（３桁）</t>
    <rPh sb="0" eb="2">
      <t>ギョウシュ</t>
    </rPh>
    <rPh sb="2" eb="4">
      <t>バンゴウ</t>
    </rPh>
    <rPh sb="6" eb="7">
      <t>ケタ</t>
    </rPh>
    <phoneticPr fontId="2"/>
  </si>
  <si>
    <t>□　15.納税状況等照会同意書兼誓約書</t>
    <rPh sb="5" eb="7">
      <t>ノウゼイ</t>
    </rPh>
    <rPh sb="7" eb="9">
      <t>ジョウキョウ</t>
    </rPh>
    <rPh sb="9" eb="10">
      <t>トウ</t>
    </rPh>
    <rPh sb="10" eb="12">
      <t>ショウカイ</t>
    </rPh>
    <rPh sb="12" eb="15">
      <t>ドウイショ</t>
    </rPh>
    <rPh sb="15" eb="16">
      <t>ケン</t>
    </rPh>
    <rPh sb="16" eb="19">
      <t>セイヤクショ</t>
    </rPh>
    <phoneticPr fontId="2"/>
  </si>
  <si>
    <t>有</t>
  </si>
  <si>
    <t>細目コード（下２桁）</t>
    <rPh sb="0" eb="2">
      <t>サイモク</t>
    </rPh>
    <rPh sb="6" eb="7">
      <t>シモ</t>
    </rPh>
    <rPh sb="8" eb="9">
      <t>ケタ</t>
    </rPh>
    <phoneticPr fontId="2"/>
  </si>
  <si>
    <t>01</t>
  </si>
  <si>
    <t>02</t>
  </si>
  <si>
    <t>03</t>
  </si>
  <si>
    <t>04</t>
  </si>
  <si>
    <t>99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</si>
  <si>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</si>
  <si>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</si>
  <si>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</si>
  <si>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</si>
  <si>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</si>
  <si>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</si>
  <si>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</si>
  <si>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</si>
  <si>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</si>
  <si>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16</t>
  </si>
  <si>
    <t>17</t>
  </si>
  <si>
    <t>21</t>
  </si>
  <si>
    <t>26</t>
  </si>
  <si>
    <t>27</t>
  </si>
  <si>
    <t>13</t>
  </si>
  <si>
    <t>15</t>
  </si>
  <si>
    <t>項目</t>
    <rPh sb="0" eb="2">
      <t>コウモク</t>
    </rPh>
    <phoneticPr fontId="2"/>
  </si>
  <si>
    <t>値</t>
    <rPh sb="0" eb="1">
      <t>アタイ</t>
    </rPh>
    <phoneticPr fontId="2"/>
  </si>
  <si>
    <t>受付時の参考・検索用</t>
    <rPh sb="0" eb="3">
      <t>ウケツケジ</t>
    </rPh>
    <rPh sb="4" eb="6">
      <t>サンコウ</t>
    </rPh>
    <rPh sb="7" eb="9">
      <t>ケンサク</t>
    </rPh>
    <rPh sb="9" eb="10">
      <t>ヨウ</t>
    </rPh>
    <phoneticPr fontId="2"/>
  </si>
  <si>
    <t>希望業種コード1</t>
    <rPh sb="0" eb="4">
      <t>キボウギョウシュ</t>
    </rPh>
    <phoneticPr fontId="2"/>
  </si>
  <si>
    <t>希望業種コード2</t>
    <rPh sb="0" eb="4">
      <t>キボウギョウシュ</t>
    </rPh>
    <phoneticPr fontId="2"/>
  </si>
  <si>
    <t>希望業種コード3</t>
    <rPh sb="0" eb="4">
      <t>キボウギョウシュ</t>
    </rPh>
    <phoneticPr fontId="2"/>
  </si>
  <si>
    <t>希望業種コード4</t>
    <rPh sb="0" eb="4">
      <t>キボウギョウシュ</t>
    </rPh>
    <phoneticPr fontId="2"/>
  </si>
  <si>
    <t>希望業種コード5</t>
    <rPh sb="0" eb="4">
      <t>キボウギョウシュ</t>
    </rPh>
    <phoneticPr fontId="2"/>
  </si>
  <si>
    <t>希望業種コード6</t>
    <rPh sb="0" eb="4">
      <t>キボウギョウシュ</t>
    </rPh>
    <phoneticPr fontId="2"/>
  </si>
  <si>
    <t>希望業種コード7</t>
    <rPh sb="0" eb="4">
      <t>キボウギョウシュ</t>
    </rPh>
    <phoneticPr fontId="2"/>
  </si>
  <si>
    <t>希望業種コード8</t>
    <rPh sb="0" eb="4">
      <t>キボウギョウシュ</t>
    </rPh>
    <phoneticPr fontId="2"/>
  </si>
  <si>
    <t>希望業種コード9</t>
    <rPh sb="0" eb="4">
      <t>キボウギョウシュ</t>
    </rPh>
    <phoneticPr fontId="2"/>
  </si>
  <si>
    <t>希望業種コード10</t>
    <rPh sb="0" eb="4">
      <t>キボウギョウシュ</t>
    </rPh>
    <phoneticPr fontId="2"/>
  </si>
  <si>
    <t>希望業種コード11</t>
    <rPh sb="0" eb="4">
      <t>キボウギョウシュ</t>
    </rPh>
    <phoneticPr fontId="2"/>
  </si>
  <si>
    <t>希望業種コード12</t>
    <rPh sb="0" eb="4">
      <t>キボウギョウシュ</t>
    </rPh>
    <phoneticPr fontId="2"/>
  </si>
  <si>
    <t>希望業種コード13</t>
    <rPh sb="0" eb="4">
      <t>キボウギョウシュ</t>
    </rPh>
    <phoneticPr fontId="2"/>
  </si>
  <si>
    <t>希望業種コード14</t>
    <rPh sb="0" eb="4">
      <t>キボウギョウシュ</t>
    </rPh>
    <phoneticPr fontId="2"/>
  </si>
  <si>
    <t>希望業種コード15</t>
    <rPh sb="0" eb="4">
      <t>キボウギョウシュ</t>
    </rPh>
    <phoneticPr fontId="2"/>
  </si>
  <si>
    <t>受付簿から手入力(今回の受付番号）</t>
    <rPh sb="0" eb="3">
      <t>ウケツケボ</t>
    </rPh>
    <rPh sb="5" eb="8">
      <t>テニュウリョク</t>
    </rPh>
    <rPh sb="9" eb="11">
      <t>コンカイ</t>
    </rPh>
    <rPh sb="12" eb="16">
      <t>ウケツケバンゴウ</t>
    </rPh>
    <phoneticPr fontId="2"/>
  </si>
  <si>
    <t>全体</t>
    <rPh sb="0" eb="2">
      <t>ゼンタイ</t>
    </rPh>
    <phoneticPr fontId="2"/>
  </si>
  <si>
    <t>パブリツクヤシオ</t>
  </si>
  <si>
    <t>株式会社パブリック八潮</t>
    <rPh sb="0" eb="4">
      <t>カブシキガイシャ</t>
    </rPh>
    <rPh sb="9" eb="11">
      <t>ヤシオ</t>
    </rPh>
    <phoneticPr fontId="2"/>
  </si>
  <si>
    <t>埼玉県</t>
    <rPh sb="0" eb="3">
      <t>サイタマケン</t>
    </rPh>
    <phoneticPr fontId="2"/>
  </si>
  <si>
    <t>さいたま市</t>
    <rPh sb="4" eb="5">
      <t>シ</t>
    </rPh>
    <phoneticPr fontId="2"/>
  </si>
  <si>
    <t>浦和区高砂○－○－○</t>
    <rPh sb="0" eb="2">
      <t>ウラワ</t>
    </rPh>
    <rPh sb="2" eb="3">
      <t>ク</t>
    </rPh>
    <rPh sb="3" eb="5">
      <t>タカサゴ</t>
    </rPh>
    <phoneticPr fontId="2"/>
  </si>
  <si>
    <t>さいたまビル９F</t>
    <phoneticPr fontId="2"/>
  </si>
  <si>
    <t>048</t>
    <phoneticPr fontId="2"/>
  </si>
  <si>
    <t>824</t>
    <phoneticPr fontId="2"/>
  </si>
  <si>
    <t>****</t>
    <phoneticPr fontId="2"/>
  </si>
  <si>
    <t>saitama@********.co.jp</t>
    <phoneticPr fontId="2"/>
  </si>
  <si>
    <t>代表取締役</t>
    <rPh sb="0" eb="5">
      <t>ダイヒョウトリシマリヤク</t>
    </rPh>
    <phoneticPr fontId="2"/>
  </si>
  <si>
    <t>サイタマイチロウ</t>
    <phoneticPr fontId="2"/>
  </si>
  <si>
    <t>埼玉一郎</t>
    <rPh sb="0" eb="2">
      <t>サイタマ</t>
    </rPh>
    <rPh sb="2" eb="4">
      <t>イチロウ</t>
    </rPh>
    <phoneticPr fontId="2"/>
  </si>
  <si>
    <t>△△△△△△</t>
    <phoneticPr fontId="2"/>
  </si>
  <si>
    <t>AAAA1234</t>
    <phoneticPr fontId="2"/>
  </si>
  <si>
    <t>無</t>
  </si>
  <si>
    <t>埼玉営業本部</t>
    <rPh sb="0" eb="2">
      <t>サイタマ</t>
    </rPh>
    <rPh sb="2" eb="4">
      <t>エイギョウ</t>
    </rPh>
    <rPh sb="4" eb="6">
      <t>ホンブ</t>
    </rPh>
    <phoneticPr fontId="2"/>
  </si>
  <si>
    <t>八潮市</t>
    <rPh sb="0" eb="3">
      <t>ヤシオシ</t>
    </rPh>
    <phoneticPr fontId="2"/>
  </si>
  <si>
    <t>中央○－○－○</t>
    <rPh sb="0" eb="2">
      <t>チュウオウ</t>
    </rPh>
    <phoneticPr fontId="2"/>
  </si>
  <si>
    <t>八潮ビル４F</t>
    <rPh sb="0" eb="2">
      <t>ヤシオ</t>
    </rPh>
    <phoneticPr fontId="2"/>
  </si>
  <si>
    <t>996</t>
    <phoneticPr fontId="2"/>
  </si>
  <si>
    <t>995</t>
    <phoneticPr fontId="2"/>
  </si>
  <si>
    <t>********@city.yashio.co.jp</t>
    <phoneticPr fontId="2"/>
  </si>
  <si>
    <t>常務取締役埼玉営業本部長</t>
    <rPh sb="0" eb="2">
      <t>ジョウム</t>
    </rPh>
    <rPh sb="2" eb="5">
      <t>トリシマリヤク</t>
    </rPh>
    <rPh sb="5" eb="7">
      <t>サイタマ</t>
    </rPh>
    <rPh sb="7" eb="9">
      <t>エイギョウ</t>
    </rPh>
    <rPh sb="9" eb="12">
      <t>ホンブチョウ</t>
    </rPh>
    <phoneticPr fontId="2"/>
  </si>
  <si>
    <t>八潮茜</t>
    <rPh sb="0" eb="2">
      <t>ヤシオ</t>
    </rPh>
    <rPh sb="2" eb="3">
      <t>アカネ</t>
    </rPh>
    <phoneticPr fontId="2"/>
  </si>
  <si>
    <t>ヤシオアカネ</t>
    <phoneticPr fontId="2"/>
  </si>
  <si>
    <t>埼玉営業本部総務部総務課</t>
    <rPh sb="6" eb="8">
      <t>ソウム</t>
    </rPh>
    <rPh sb="8" eb="9">
      <t>ブ</t>
    </rPh>
    <rPh sb="9" eb="12">
      <t>ソウムカ</t>
    </rPh>
    <phoneticPr fontId="2"/>
  </si>
  <si>
    <t>サトウジロウ</t>
  </si>
  <si>
    <t>佐藤次郎</t>
    <rPh sb="0" eb="2">
      <t>サトウ</t>
    </rPh>
    <rPh sb="2" eb="4">
      <t>ジロウ</t>
    </rPh>
    <phoneticPr fontId="2"/>
  </si>
  <si>
    <t>タカハシハナコ</t>
    <phoneticPr fontId="2"/>
  </si>
  <si>
    <t>高橋花子</t>
    <rPh sb="0" eb="2">
      <t>タカハシ</t>
    </rPh>
    <rPh sb="2" eb="4">
      <t>ハナコ</t>
    </rPh>
    <phoneticPr fontId="2"/>
  </si>
  <si>
    <t>セキュリティ関連業務</t>
    <rPh sb="6" eb="8">
      <t>カンレン</t>
    </rPh>
    <rPh sb="8" eb="10">
      <t>ギョウム</t>
    </rPh>
    <phoneticPr fontId="2"/>
  </si>
  <si>
    <t>モバイルアクセサリー、ネットワーク機器</t>
    <rPh sb="17" eb="19">
      <t>キキ</t>
    </rPh>
    <phoneticPr fontId="2"/>
  </si>
  <si>
    <r>
      <t xml:space="preserve">町名・地番
</t>
    </r>
    <r>
      <rPr>
        <sz val="9"/>
        <rFont val="ＭＳ 明朝"/>
        <family val="1"/>
        <charset val="128"/>
      </rPr>
      <t>方書又は建物名(下段）</t>
    </r>
    <rPh sb="0" eb="2">
      <t>チョウメイ</t>
    </rPh>
    <rPh sb="3" eb="5">
      <t>チバン</t>
    </rPh>
    <rPh sb="6" eb="7">
      <t>ホウ</t>
    </rPh>
    <rPh sb="7" eb="8">
      <t>カ</t>
    </rPh>
    <rPh sb="8" eb="9">
      <t>マタ</t>
    </rPh>
    <rPh sb="10" eb="13">
      <t>タテモノメイ</t>
    </rPh>
    <rPh sb="14" eb="16">
      <t>カダン</t>
    </rPh>
    <phoneticPr fontId="2"/>
  </si>
  <si>
    <t>この●が表裏で重なる向きで両面印刷してください →</t>
    <rPh sb="4" eb="6">
      <t>ヒョウリ</t>
    </rPh>
    <rPh sb="7" eb="8">
      <t>カサ</t>
    </rPh>
    <rPh sb="10" eb="11">
      <t>ム</t>
    </rPh>
    <rPh sb="13" eb="15">
      <t>リョウメン</t>
    </rPh>
    <rPh sb="15" eb="17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</si>
</sst>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000"/>
    <numFmt numFmtId="177" formatCode="00"/>
    <numFmt numFmtId="178" formatCode="000"/>
    <numFmt numFmtId="179" formatCode="[DBNum3]0"/>
    <numFmt numFmtId="180" formatCode="[DBNum3]#,##0"/>
    <numFmt numFmtId="181" formatCode="[DBNum3]&quot;¥&quot;#,##0"/>
  </numFmts>
  <fonts count="5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name val="Century"/>
      <family val="1"/>
    </font>
    <font>
      <sz val="13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20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47" fillId="0" borderId="0" applyFont="0" applyFill="0" applyBorder="0" applyAlignment="0" applyProtection="0">
      <alignment vertical="center"/>
    </xf>
    <xf numFmtId="6" fontId="47" fillId="0" borderId="0" applyFont="0" applyFill="0" applyBorder="0" applyAlignment="0" applyProtection="0">
      <alignment vertical="center"/>
    </xf>
  </cellStyleXfs>
  <cellXfs count="416">
    <xf numFmtId="0" fontId="0" fillId="0" borderId="0" xfId="0"/>
    <xf numFmtId="0" fontId="0" fillId="0" borderId="65" xfId="0" applyBorder="1" applyAlignment="1">
      <alignment horizontal="center"/>
    </xf>
    <xf numFmtId="0" fontId="41" fillId="0" borderId="67" xfId="0" applyFont="1" applyBorder="1" applyAlignment="1">
      <alignment horizontal="center" vertical="top" wrapText="1"/>
    </xf>
    <xf numFmtId="0" fontId="41" fillId="0" borderId="67" xfId="0" applyFont="1" applyBorder="1" applyAlignment="1">
      <alignment horizontal="center" wrapText="1"/>
    </xf>
    <xf numFmtId="0" fontId="41" fillId="0" borderId="68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justify" wrapText="1"/>
    </xf>
    <xf numFmtId="0" fontId="21" fillId="0" borderId="16" xfId="0" applyFont="1" applyBorder="1" applyAlignment="1">
      <alignment horizontal="justify" vertical="top" wrapText="1"/>
    </xf>
    <xf numFmtId="0" fontId="21" fillId="0" borderId="63" xfId="0" applyFont="1" applyBorder="1" applyAlignment="1">
      <alignment horizontal="justify" vertical="top" wrapText="1"/>
    </xf>
    <xf numFmtId="0" fontId="0" fillId="0" borderId="70" xfId="0" applyBorder="1" applyAlignment="1">
      <alignment horizontal="center"/>
    </xf>
    <xf numFmtId="0" fontId="0" fillId="0" borderId="69" xfId="0" applyBorder="1" applyAlignment="1">
      <alignment horizontal="center" shrinkToFit="1"/>
    </xf>
    <xf numFmtId="0" fontId="21" fillId="0" borderId="69" xfId="0" applyFont="1" applyBorder="1" applyAlignment="1">
      <alignment horizontal="left" vertical="top" shrinkToFit="1"/>
    </xf>
    <xf numFmtId="0" fontId="21" fillId="0" borderId="69" xfId="0" applyFont="1" applyBorder="1" applyAlignment="1">
      <alignment horizontal="justify" shrinkToFit="1"/>
    </xf>
    <xf numFmtId="0" fontId="21" fillId="0" borderId="69" xfId="0" applyFont="1" applyBorder="1" applyAlignment="1">
      <alignment horizontal="justify" vertical="top" shrinkToFit="1"/>
    </xf>
    <xf numFmtId="0" fontId="0" fillId="0" borderId="0" xfId="0" applyAlignment="1">
      <alignment shrinkToFit="1"/>
    </xf>
    <xf numFmtId="177" fontId="41" fillId="0" borderId="66" xfId="0" applyNumberFormat="1" applyFont="1" applyBorder="1" applyAlignment="1">
      <alignment horizontal="center" vertical="top" wrapText="1"/>
    </xf>
    <xf numFmtId="177" fontId="41" fillId="0" borderId="67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12" fillId="2" borderId="4" xfId="0" quotePrefix="1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12" fillId="2" borderId="8" xfId="0" quotePrefix="1" applyFont="1" applyFill="1" applyBorder="1" applyAlignment="1">
      <alignment horizontal="center" vertical="center" shrinkToFit="1"/>
    </xf>
    <xf numFmtId="0" fontId="12" fillId="2" borderId="3" xfId="0" quotePrefix="1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12" fillId="2" borderId="9" xfId="0" quotePrefix="1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vertical="top" shrinkToFi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2" borderId="12" xfId="0" quotePrefix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distributed" wrapText="1"/>
    </xf>
    <xf numFmtId="0" fontId="3" fillId="2" borderId="0" xfId="0" applyFont="1" applyFill="1" applyAlignment="1">
      <alignment horizontal="distributed" vertical="center"/>
    </xf>
    <xf numFmtId="0" fontId="6" fillId="2" borderId="0" xfId="0" quotePrefix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0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distributed" shrinkToFit="1"/>
    </xf>
    <xf numFmtId="0" fontId="7" fillId="2" borderId="0" xfId="0" applyFont="1" applyFill="1" applyAlignment="1">
      <alignment horizontal="left" vertical="center" shrinkToFit="1"/>
    </xf>
    <xf numFmtId="0" fontId="2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distributed" wrapText="1"/>
    </xf>
    <xf numFmtId="0" fontId="1" fillId="2" borderId="0" xfId="0" applyFont="1" applyFill="1" applyAlignment="1">
      <alignment horizontal="distributed" vertical="center" shrinkToFit="1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13" fillId="2" borderId="6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3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 shrinkToFit="1"/>
    </xf>
    <xf numFmtId="0" fontId="13" fillId="2" borderId="0" xfId="0" applyFont="1" applyFill="1" applyAlignment="1">
      <alignment vertical="center"/>
    </xf>
    <xf numFmtId="0" fontId="38" fillId="2" borderId="2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shrinkToFit="1"/>
    </xf>
    <xf numFmtId="0" fontId="13" fillId="2" borderId="7" xfId="0" applyFont="1" applyFill="1" applyBorder="1" applyAlignment="1">
      <alignment horizontal="center" vertical="center"/>
    </xf>
    <xf numFmtId="0" fontId="45" fillId="2" borderId="81" xfId="0" applyFont="1" applyFill="1" applyBorder="1" applyAlignment="1">
      <alignment horizontal="left" vertical="center"/>
    </xf>
    <xf numFmtId="0" fontId="45" fillId="2" borderId="42" xfId="0" applyFont="1" applyFill="1" applyBorder="1" applyAlignment="1">
      <alignment vertical="top" wrapText="1"/>
    </xf>
    <xf numFmtId="0" fontId="45" fillId="2" borderId="44" xfId="0" applyFont="1" applyFill="1" applyBorder="1" applyAlignment="1">
      <alignment vertical="top" wrapText="1"/>
    </xf>
    <xf numFmtId="0" fontId="28" fillId="2" borderId="7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77" fontId="28" fillId="2" borderId="0" xfId="0" applyNumberFormat="1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 shrinkToFit="1"/>
    </xf>
    <xf numFmtId="0" fontId="44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0" fillId="2" borderId="0" xfId="0" applyFill="1" applyAlignment="1">
      <alignment horizontal="center" vertical="top" textRotation="255" shrinkToFit="1"/>
    </xf>
    <xf numFmtId="0" fontId="13" fillId="2" borderId="72" xfId="0" applyFont="1" applyFill="1" applyBorder="1" applyAlignment="1">
      <alignment horizontal="center" vertical="center" shrinkToFit="1"/>
    </xf>
    <xf numFmtId="0" fontId="21" fillId="2" borderId="80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8" fillId="2" borderId="4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3" fillId="2" borderId="42" xfId="0" applyFont="1" applyFill="1" applyBorder="1"/>
    <xf numFmtId="0" fontId="3" fillId="2" borderId="42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vertical="top"/>
    </xf>
    <xf numFmtId="0" fontId="0" fillId="2" borderId="42" xfId="0" applyFill="1" applyBorder="1" applyAlignment="1">
      <alignment vertical="center"/>
    </xf>
    <xf numFmtId="0" fontId="23" fillId="2" borderId="42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38" fontId="0" fillId="0" borderId="0" xfId="2" applyFont="1" applyAlignment="1"/>
    <xf numFmtId="38" fontId="0" fillId="0" borderId="0" xfId="0" applyNumberFormat="1"/>
    <xf numFmtId="181" fontId="49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horizontal="justify" vertical="top" wrapText="1"/>
    </xf>
    <xf numFmtId="177" fontId="50" fillId="0" borderId="1" xfId="0" applyNumberFormat="1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0" fillId="0" borderId="41" xfId="0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41" fillId="0" borderId="92" xfId="0" applyFont="1" applyBorder="1" applyAlignment="1">
      <alignment horizontal="center" vertical="top" wrapText="1"/>
    </xf>
    <xf numFmtId="0" fontId="41" fillId="0" borderId="92" xfId="0" applyFont="1" applyBorder="1" applyAlignment="1">
      <alignment horizontal="center" wrapText="1"/>
    </xf>
    <xf numFmtId="0" fontId="41" fillId="0" borderId="69" xfId="0" applyFont="1" applyBorder="1" applyAlignment="1">
      <alignment horizontal="center" vertical="top" wrapText="1"/>
    </xf>
    <xf numFmtId="0" fontId="41" fillId="0" borderId="0" xfId="0" applyFont="1" applyAlignment="1">
      <alignment horizontal="center"/>
    </xf>
    <xf numFmtId="0" fontId="0" fillId="3" borderId="1" xfId="0" applyFill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38" fontId="0" fillId="0" borderId="1" xfId="2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178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3" borderId="10" xfId="0" applyFill="1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3" borderId="15" xfId="0" applyFill="1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3" borderId="89" xfId="0" applyFill="1" applyBorder="1"/>
    <xf numFmtId="0" fontId="0" fillId="0" borderId="89" xfId="0" applyBorder="1" applyAlignment="1">
      <alignment horizontal="left"/>
    </xf>
    <xf numFmtId="0" fontId="0" fillId="0" borderId="89" xfId="0" applyBorder="1"/>
    <xf numFmtId="0" fontId="0" fillId="3" borderId="90" xfId="0" applyFill="1" applyBorder="1"/>
    <xf numFmtId="0" fontId="0" fillId="0" borderId="90" xfId="0" applyBorder="1" applyAlignment="1">
      <alignment horizontal="left"/>
    </xf>
    <xf numFmtId="0" fontId="0" fillId="0" borderId="90" xfId="0" applyBorder="1"/>
    <xf numFmtId="0" fontId="0" fillId="3" borderId="2" xfId="0" applyFill="1" applyBorder="1"/>
    <xf numFmtId="0" fontId="0" fillId="0" borderId="2" xfId="0" applyBorder="1" applyAlignment="1">
      <alignment horizontal="right"/>
    </xf>
    <xf numFmtId="0" fontId="0" fillId="0" borderId="2" xfId="0" applyBorder="1"/>
    <xf numFmtId="38" fontId="0" fillId="0" borderId="90" xfId="2" applyFont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91" xfId="0" applyFill="1" applyBorder="1"/>
    <xf numFmtId="0" fontId="0" fillId="0" borderId="91" xfId="0" applyBorder="1" applyAlignment="1">
      <alignment horizontal="right"/>
    </xf>
    <xf numFmtId="0" fontId="0" fillId="0" borderId="91" xfId="0" applyBorder="1"/>
    <xf numFmtId="38" fontId="0" fillId="0" borderId="15" xfId="2" applyFont="1" applyBorder="1" applyAlignment="1">
      <alignment horizontal="right"/>
    </xf>
    <xf numFmtId="38" fontId="0" fillId="0" borderId="1" xfId="0" applyNumberFormat="1" applyBorder="1"/>
    <xf numFmtId="0" fontId="43" fillId="0" borderId="77" xfId="0" applyFont="1" applyBorder="1" applyAlignment="1">
      <alignment horizontal="center" vertical="center" shrinkToFit="1"/>
    </xf>
    <xf numFmtId="0" fontId="43" fillId="0" borderId="78" xfId="0" applyFont="1" applyBorder="1" applyAlignment="1">
      <alignment horizontal="center" vertical="center" shrinkToFit="1"/>
    </xf>
    <xf numFmtId="0" fontId="43" fillId="0" borderId="79" xfId="0" applyFont="1" applyBorder="1" applyAlignment="1">
      <alignment horizontal="center" vertical="center" shrinkToFit="1"/>
    </xf>
    <xf numFmtId="176" fontId="42" fillId="2" borderId="55" xfId="0" applyNumberFormat="1" applyFont="1" applyFill="1" applyBorder="1" applyAlignment="1" applyProtection="1">
      <alignment horizontal="center" vertical="center"/>
      <protection locked="0"/>
    </xf>
    <xf numFmtId="176" fontId="42" fillId="2" borderId="56" xfId="0" applyNumberFormat="1" applyFont="1" applyFill="1" applyBorder="1" applyAlignment="1" applyProtection="1">
      <alignment horizontal="center" vertical="center"/>
      <protection locked="0"/>
    </xf>
    <xf numFmtId="176" fontId="42" fillId="2" borderId="73" xfId="0" applyNumberFormat="1" applyFont="1" applyFill="1" applyBorder="1" applyAlignment="1" applyProtection="1">
      <alignment horizontal="center" vertical="center"/>
      <protection locked="0"/>
    </xf>
    <xf numFmtId="0" fontId="51" fillId="2" borderId="82" xfId="0" applyFont="1" applyFill="1" applyBorder="1" applyAlignment="1" applyProtection="1">
      <alignment horizontal="left" vertical="center" shrinkToFit="1"/>
      <protection locked="0"/>
    </xf>
    <xf numFmtId="0" fontId="51" fillId="2" borderId="83" xfId="0" applyFont="1" applyFill="1" applyBorder="1" applyAlignment="1" applyProtection="1">
      <alignment horizontal="left" vertical="center" shrinkToFit="1"/>
      <protection locked="0"/>
    </xf>
    <xf numFmtId="0" fontId="51" fillId="2" borderId="84" xfId="0" applyFont="1" applyFill="1" applyBorder="1" applyAlignment="1" applyProtection="1">
      <alignment horizontal="left" vertical="center" shrinkToFit="1"/>
      <protection locked="0"/>
    </xf>
    <xf numFmtId="0" fontId="43" fillId="0" borderId="74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36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shrinkToFit="1"/>
    </xf>
    <xf numFmtId="0" fontId="3" fillId="2" borderId="6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 applyProtection="1">
      <alignment horizontal="left" vertical="center" shrinkToFit="1"/>
      <protection locked="0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9" fillId="2" borderId="20" xfId="1" applyFont="1" applyFill="1" applyBorder="1" applyAlignment="1" applyProtection="1">
      <alignment horizontal="left" vertical="center" shrinkToFit="1"/>
      <protection locked="0"/>
    </xf>
    <xf numFmtId="0" fontId="29" fillId="2" borderId="13" xfId="1" applyFont="1" applyFill="1" applyBorder="1" applyAlignment="1" applyProtection="1">
      <alignment horizontal="left" vertical="center" shrinkToFit="1"/>
      <protection locked="0"/>
    </xf>
    <xf numFmtId="0" fontId="29" fillId="2" borderId="5" xfId="1" applyFont="1" applyFill="1" applyBorder="1" applyAlignment="1" applyProtection="1">
      <alignment horizontal="left" vertical="center" shrinkToFit="1"/>
      <protection locked="0"/>
    </xf>
    <xf numFmtId="0" fontId="29" fillId="2" borderId="11" xfId="1" applyFont="1" applyFill="1" applyBorder="1" applyAlignment="1" applyProtection="1">
      <alignment horizontal="left" vertical="center" shrinkToFit="1"/>
      <protection locked="0"/>
    </xf>
    <xf numFmtId="0" fontId="29" fillId="2" borderId="14" xfId="1" applyFont="1" applyFill="1" applyBorder="1" applyAlignment="1" applyProtection="1">
      <alignment horizontal="left" vertical="center" shrinkToFit="1"/>
      <protection locked="0"/>
    </xf>
    <xf numFmtId="0" fontId="29" fillId="2" borderId="22" xfId="1" applyFont="1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left" vertical="center" shrinkToFit="1"/>
      <protection locked="0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35" fillId="2" borderId="11" xfId="0" applyFont="1" applyFill="1" applyBorder="1" applyAlignment="1">
      <alignment horizontal="left" vertical="center" shrinkToFit="1"/>
    </xf>
    <xf numFmtId="0" fontId="35" fillId="2" borderId="14" xfId="0" applyFont="1" applyFill="1" applyBorder="1" applyAlignment="1">
      <alignment horizontal="left" vertical="center" shrinkToFit="1"/>
    </xf>
    <xf numFmtId="0" fontId="7" fillId="2" borderId="24" xfId="0" applyFont="1" applyFill="1" applyBorder="1" applyAlignment="1" applyProtection="1">
      <alignment horizontal="left" vertical="center" shrinkToFit="1"/>
      <protection locked="0"/>
    </xf>
    <xf numFmtId="0" fontId="7" fillId="2" borderId="25" xfId="0" applyFont="1" applyFill="1" applyBorder="1" applyAlignment="1" applyProtection="1">
      <alignment horizontal="left" vertical="center" shrinkToFit="1"/>
      <protection locked="0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distributed" shrinkToFit="1"/>
    </xf>
    <xf numFmtId="0" fontId="3" fillId="2" borderId="2" xfId="0" applyFont="1" applyFill="1" applyBorder="1" applyAlignment="1">
      <alignment horizontal="left" vertical="distributed" shrinkToFit="1"/>
    </xf>
    <xf numFmtId="0" fontId="3" fillId="2" borderId="15" xfId="0" applyFont="1" applyFill="1" applyBorder="1" applyAlignment="1">
      <alignment horizontal="left" vertical="distributed" shrinkToFit="1"/>
    </xf>
    <xf numFmtId="0" fontId="0" fillId="2" borderId="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7" fillId="2" borderId="13" xfId="0" applyFont="1" applyFill="1" applyBorder="1" applyAlignment="1" applyProtection="1">
      <alignment horizontal="left" vertical="center" shrinkToFit="1"/>
      <protection locked="0"/>
    </xf>
    <xf numFmtId="0" fontId="27" fillId="2" borderId="5" xfId="0" applyFont="1" applyFill="1" applyBorder="1" applyAlignment="1" applyProtection="1">
      <alignment horizontal="left" vertical="center" shrinkToFit="1"/>
      <protection locked="0"/>
    </xf>
    <xf numFmtId="0" fontId="27" fillId="2" borderId="11" xfId="0" applyFont="1" applyFill="1" applyBorder="1" applyAlignment="1" applyProtection="1">
      <alignment horizontal="left" vertical="center" shrinkToFit="1"/>
      <protection locked="0"/>
    </xf>
    <xf numFmtId="0" fontId="27" fillId="2" borderId="14" xfId="0" applyFont="1" applyFill="1" applyBorder="1" applyAlignment="1" applyProtection="1">
      <alignment horizontal="left" vertical="center" shrinkToFit="1"/>
      <protection locked="0"/>
    </xf>
    <xf numFmtId="0" fontId="27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22" fillId="2" borderId="1" xfId="0" applyFont="1" applyFill="1" applyBorder="1" applyAlignment="1">
      <alignment horizontal="distributed" vertical="center" shrinkToFit="1"/>
    </xf>
    <xf numFmtId="0" fontId="3" fillId="2" borderId="1" xfId="0" applyFont="1" applyFill="1" applyBorder="1" applyAlignment="1">
      <alignment horizontal="left" vertical="distributed" shrinkToFit="1"/>
    </xf>
    <xf numFmtId="0" fontId="3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left" vertical="distributed" shrinkToFit="1"/>
    </xf>
    <xf numFmtId="0" fontId="5" fillId="2" borderId="15" xfId="0" applyFont="1" applyFill="1" applyBorder="1" applyAlignment="1">
      <alignment horizontal="left" vertical="distributed" shrinkToFit="1"/>
    </xf>
    <xf numFmtId="0" fontId="25" fillId="2" borderId="11" xfId="0" applyFont="1" applyFill="1" applyBorder="1" applyAlignment="1">
      <alignment horizontal="distributed" vertical="center" shrinkToFit="1"/>
    </xf>
    <xf numFmtId="0" fontId="25" fillId="2" borderId="14" xfId="0" applyFont="1" applyFill="1" applyBorder="1" applyAlignment="1">
      <alignment horizontal="distributed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0" fillId="2" borderId="19" xfId="0" applyFill="1" applyBorder="1" applyProtection="1"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79" fontId="11" fillId="2" borderId="16" xfId="0" applyNumberFormat="1" applyFont="1" applyFill="1" applyBorder="1" applyAlignment="1" applyProtection="1">
      <alignment horizontal="center" vertical="center"/>
      <protection locked="0"/>
    </xf>
    <xf numFmtId="179" fontId="11" fillId="2" borderId="6" xfId="0" applyNumberFormat="1" applyFont="1" applyFill="1" applyBorder="1" applyAlignment="1" applyProtection="1">
      <alignment horizontal="center" vertical="center"/>
      <protection locked="0"/>
    </xf>
    <xf numFmtId="179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38" fillId="2" borderId="20" xfId="0" applyFont="1" applyFill="1" applyBorder="1" applyAlignment="1">
      <alignment horizontal="center" vertical="center" wrapText="1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8" fillId="2" borderId="5" xfId="0" applyFont="1" applyFill="1" applyBorder="1" applyAlignment="1">
      <alignment horizontal="center" vertical="center" wrapText="1" shrinkToFit="1"/>
    </xf>
    <xf numFmtId="0" fontId="38" fillId="2" borderId="11" xfId="0" applyFont="1" applyFill="1" applyBorder="1" applyAlignment="1">
      <alignment horizontal="center" vertical="center" wrapText="1" shrinkToFit="1"/>
    </xf>
    <xf numFmtId="0" fontId="38" fillId="2" borderId="14" xfId="0" applyFont="1" applyFill="1" applyBorder="1" applyAlignment="1">
      <alignment horizontal="center" vertical="center" wrapText="1" shrinkToFit="1"/>
    </xf>
    <xf numFmtId="0" fontId="38" fillId="2" borderId="22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 shrinkToFit="1"/>
    </xf>
    <xf numFmtId="0" fontId="39" fillId="2" borderId="5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9" fillId="2" borderId="22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11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center" vertical="center" shrinkToFit="1"/>
    </xf>
    <xf numFmtId="0" fontId="28" fillId="2" borderId="22" xfId="0" applyFont="1" applyFill="1" applyBorder="1" applyAlignment="1">
      <alignment horizontal="center" vertical="center" shrinkToFit="1"/>
    </xf>
    <xf numFmtId="177" fontId="28" fillId="2" borderId="20" xfId="0" applyNumberFormat="1" applyFont="1" applyFill="1" applyBorder="1" applyAlignment="1" applyProtection="1">
      <alignment horizontal="center" vertical="center"/>
      <protection locked="0"/>
    </xf>
    <xf numFmtId="177" fontId="28" fillId="2" borderId="5" xfId="0" applyNumberFormat="1" applyFont="1" applyFill="1" applyBorder="1" applyAlignment="1" applyProtection="1">
      <alignment horizontal="center" vertical="center"/>
      <protection locked="0"/>
    </xf>
    <xf numFmtId="177" fontId="28" fillId="2" borderId="7" xfId="0" applyNumberFormat="1" applyFont="1" applyFill="1" applyBorder="1" applyAlignment="1" applyProtection="1">
      <alignment horizontal="center" vertical="center"/>
      <protection locked="0"/>
    </xf>
    <xf numFmtId="177" fontId="28" fillId="2" borderId="23" xfId="0" applyNumberFormat="1" applyFont="1" applyFill="1" applyBorder="1" applyAlignment="1" applyProtection="1">
      <alignment horizontal="center" vertical="center"/>
      <protection locked="0"/>
    </xf>
    <xf numFmtId="177" fontId="28" fillId="2" borderId="11" xfId="0" applyNumberFormat="1" applyFont="1" applyFill="1" applyBorder="1" applyAlignment="1" applyProtection="1">
      <alignment horizontal="center" vertical="center"/>
      <protection locked="0"/>
    </xf>
    <xf numFmtId="177" fontId="28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181" fontId="49" fillId="2" borderId="20" xfId="3" applyNumberFormat="1" applyFont="1" applyFill="1" applyBorder="1" applyAlignment="1" applyProtection="1">
      <alignment horizontal="right" vertical="center"/>
      <protection locked="0"/>
    </xf>
    <xf numFmtId="181" fontId="49" fillId="2" borderId="13" xfId="3" applyNumberFormat="1" applyFont="1" applyFill="1" applyBorder="1" applyAlignment="1" applyProtection="1">
      <alignment horizontal="right" vertical="center"/>
      <protection locked="0"/>
    </xf>
    <xf numFmtId="181" fontId="49" fillId="2" borderId="5" xfId="3" applyNumberFormat="1" applyFont="1" applyFill="1" applyBorder="1" applyAlignment="1" applyProtection="1">
      <alignment horizontal="right" vertical="center"/>
      <protection locked="0"/>
    </xf>
    <xf numFmtId="181" fontId="49" fillId="2" borderId="7" xfId="3" applyNumberFormat="1" applyFont="1" applyFill="1" applyBorder="1" applyAlignment="1" applyProtection="1">
      <alignment horizontal="right" vertical="center"/>
      <protection locked="0"/>
    </xf>
    <xf numFmtId="181" fontId="49" fillId="2" borderId="0" xfId="3" applyNumberFormat="1" applyFont="1" applyFill="1" applyAlignment="1" applyProtection="1">
      <alignment horizontal="right" vertical="center"/>
      <protection locked="0"/>
    </xf>
    <xf numFmtId="181" fontId="49" fillId="2" borderId="23" xfId="3" applyNumberFormat="1" applyFont="1" applyFill="1" applyBorder="1" applyAlignment="1" applyProtection="1">
      <alignment horizontal="right" vertical="center"/>
      <protection locked="0"/>
    </xf>
    <xf numFmtId="181" fontId="49" fillId="2" borderId="11" xfId="3" applyNumberFormat="1" applyFont="1" applyFill="1" applyBorder="1" applyAlignment="1" applyProtection="1">
      <alignment horizontal="right" vertical="center"/>
      <protection locked="0"/>
    </xf>
    <xf numFmtId="181" fontId="49" fillId="2" borderId="14" xfId="3" applyNumberFormat="1" applyFont="1" applyFill="1" applyBorder="1" applyAlignment="1" applyProtection="1">
      <alignment horizontal="right" vertical="center"/>
      <protection locked="0"/>
    </xf>
    <xf numFmtId="181" fontId="49" fillId="2" borderId="22" xfId="3" applyNumberFormat="1" applyFont="1" applyFill="1" applyBorder="1" applyAlignment="1" applyProtection="1">
      <alignment horizontal="right" vertical="center"/>
      <protection locked="0"/>
    </xf>
    <xf numFmtId="181" fontId="28" fillId="2" borderId="16" xfId="3" applyNumberFormat="1" applyFont="1" applyFill="1" applyBorder="1" applyAlignment="1" applyProtection="1">
      <alignment horizontal="right" vertical="center"/>
      <protection locked="0"/>
    </xf>
    <xf numFmtId="181" fontId="28" fillId="2" borderId="6" xfId="3" applyNumberFormat="1" applyFont="1" applyFill="1" applyBorder="1" applyAlignment="1" applyProtection="1">
      <alignment horizontal="right" vertical="center"/>
      <protection locked="0"/>
    </xf>
    <xf numFmtId="181" fontId="28" fillId="2" borderId="19" xfId="3" applyNumberFormat="1" applyFont="1" applyFill="1" applyBorder="1" applyAlignment="1" applyProtection="1">
      <alignment horizontal="right" vertical="center"/>
      <protection locked="0"/>
    </xf>
    <xf numFmtId="180" fontId="28" fillId="2" borderId="63" xfId="2" applyNumberFormat="1" applyFont="1" applyFill="1" applyBorder="1" applyAlignment="1" applyProtection="1">
      <alignment horizontal="right" vertical="center"/>
      <protection locked="0"/>
    </xf>
    <xf numFmtId="180" fontId="28" fillId="2" borderId="61" xfId="2" applyNumberFormat="1" applyFont="1" applyFill="1" applyBorder="1" applyAlignment="1" applyProtection="1">
      <alignment horizontal="right" vertical="center"/>
      <protection locked="0"/>
    </xf>
    <xf numFmtId="180" fontId="28" fillId="2" borderId="85" xfId="2" applyNumberFormat="1" applyFont="1" applyFill="1" applyBorder="1" applyAlignment="1" applyProtection="1">
      <alignment horizontal="right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31" fillId="2" borderId="16" xfId="0" applyFont="1" applyFill="1" applyBorder="1" applyAlignment="1" applyProtection="1">
      <alignment horizontal="center" vertical="center" shrinkToFit="1"/>
      <protection locked="0"/>
    </xf>
    <xf numFmtId="0" fontId="31" fillId="2" borderId="6" xfId="0" applyFont="1" applyFill="1" applyBorder="1" applyAlignment="1" applyProtection="1">
      <alignment horizontal="center" vertical="center" shrinkToFit="1"/>
      <protection locked="0"/>
    </xf>
    <xf numFmtId="0" fontId="31" fillId="2" borderId="17" xfId="0" applyFont="1" applyFill="1" applyBorder="1" applyAlignment="1" applyProtection="1">
      <alignment horizontal="center" vertical="center" shrinkToFit="1"/>
      <protection locked="0"/>
    </xf>
    <xf numFmtId="0" fontId="31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40" fillId="2" borderId="2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180" fontId="28" fillId="2" borderId="58" xfId="2" applyNumberFormat="1" applyFont="1" applyFill="1" applyBorder="1" applyAlignment="1" applyProtection="1">
      <alignment horizontal="right" vertical="center"/>
      <protection locked="0"/>
    </xf>
    <xf numFmtId="180" fontId="28" fillId="2" borderId="56" xfId="2" applyNumberFormat="1" applyFont="1" applyFill="1" applyBorder="1" applyAlignment="1" applyProtection="1">
      <alignment horizontal="right" vertical="center"/>
      <protection locked="0"/>
    </xf>
    <xf numFmtId="180" fontId="28" fillId="2" borderId="87" xfId="2" applyNumberFormat="1" applyFont="1" applyFill="1" applyBorder="1" applyAlignment="1" applyProtection="1">
      <alignment horizontal="right" vertical="center"/>
      <protection locked="0"/>
    </xf>
    <xf numFmtId="178" fontId="7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8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63" xfId="0" applyFont="1" applyFill="1" applyBorder="1" applyAlignment="1" applyProtection="1">
      <alignment horizontal="center" vertical="center"/>
      <protection locked="0"/>
    </xf>
    <xf numFmtId="0" fontId="31" fillId="2" borderId="61" xfId="0" applyFont="1" applyFill="1" applyBorder="1" applyAlignment="1" applyProtection="1">
      <alignment horizontal="center" vertical="center"/>
      <protection locked="0"/>
    </xf>
    <xf numFmtId="0" fontId="31" fillId="2" borderId="85" xfId="0" applyFont="1" applyFill="1" applyBorder="1" applyAlignment="1" applyProtection="1">
      <alignment horizontal="center" vertical="center"/>
      <protection locked="0"/>
    </xf>
    <xf numFmtId="0" fontId="31" fillId="2" borderId="8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distributed" wrapText="1"/>
    </xf>
    <xf numFmtId="0" fontId="9" fillId="2" borderId="2" xfId="0" applyFont="1" applyFill="1" applyBorder="1" applyAlignment="1">
      <alignment horizontal="center" vertical="distributed" wrapText="1"/>
    </xf>
    <xf numFmtId="0" fontId="9" fillId="2" borderId="15" xfId="0" applyFont="1" applyFill="1" applyBorder="1" applyAlignment="1">
      <alignment horizontal="center" vertical="distributed" wrapText="1"/>
    </xf>
    <xf numFmtId="0" fontId="34" fillId="2" borderId="13" xfId="1" applyFont="1" applyFill="1" applyBorder="1" applyAlignment="1" applyProtection="1">
      <alignment horizontal="left" vertical="center" shrinkToFit="1"/>
      <protection locked="0"/>
    </xf>
    <xf numFmtId="0" fontId="34" fillId="2" borderId="5" xfId="1" applyFont="1" applyFill="1" applyBorder="1" applyAlignment="1" applyProtection="1">
      <alignment horizontal="left" vertical="center" shrinkToFit="1"/>
      <protection locked="0"/>
    </xf>
    <xf numFmtId="0" fontId="34" fillId="2" borderId="11" xfId="1" applyFont="1" applyFill="1" applyBorder="1" applyAlignment="1" applyProtection="1">
      <alignment horizontal="left" vertical="center" shrinkToFit="1"/>
      <protection locked="0"/>
    </xf>
    <xf numFmtId="0" fontId="34" fillId="2" borderId="14" xfId="1" applyFont="1" applyFill="1" applyBorder="1" applyAlignment="1" applyProtection="1">
      <alignment horizontal="left" vertical="center" shrinkToFit="1"/>
      <protection locked="0"/>
    </xf>
    <xf numFmtId="0" fontId="34" fillId="2" borderId="22" xfId="1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horizontal="left" vertical="distributed" wrapText="1"/>
    </xf>
    <xf numFmtId="0" fontId="3" fillId="2" borderId="15" xfId="0" applyFont="1" applyFill="1" applyBorder="1" applyAlignment="1">
      <alignment horizontal="left" vertical="distributed" wrapText="1"/>
    </xf>
    <xf numFmtId="181" fontId="28" fillId="2" borderId="63" xfId="3" applyNumberFormat="1" applyFont="1" applyFill="1" applyBorder="1" applyAlignment="1" applyProtection="1">
      <alignment horizontal="right" vertical="center"/>
      <protection locked="0"/>
    </xf>
    <xf numFmtId="181" fontId="28" fillId="2" borderId="61" xfId="3" applyNumberFormat="1" applyFont="1" applyFill="1" applyBorder="1" applyAlignment="1" applyProtection="1">
      <alignment horizontal="right" vertical="center"/>
      <protection locked="0"/>
    </xf>
    <xf numFmtId="181" fontId="28" fillId="2" borderId="62" xfId="3" applyNumberFormat="1" applyFont="1" applyFill="1" applyBorder="1" applyAlignment="1" applyProtection="1">
      <alignment horizontal="right" vertical="center"/>
      <protection locked="0"/>
    </xf>
    <xf numFmtId="181" fontId="28" fillId="2" borderId="71" xfId="3" applyNumberFormat="1" applyFont="1" applyFill="1" applyBorder="1" applyAlignment="1" applyProtection="1">
      <alignment horizontal="right" vertical="center"/>
      <protection locked="0"/>
    </xf>
    <xf numFmtId="181" fontId="28" fillId="2" borderId="21" xfId="3" applyNumberFormat="1" applyFont="1" applyFill="1" applyBorder="1" applyAlignment="1" applyProtection="1">
      <alignment horizontal="right" vertical="center"/>
      <protection locked="0"/>
    </xf>
    <xf numFmtId="181" fontId="28" fillId="2" borderId="88" xfId="3" applyNumberFormat="1" applyFont="1" applyFill="1" applyBorder="1" applyAlignment="1" applyProtection="1">
      <alignment horizontal="right" vertical="center"/>
      <protection locked="0"/>
    </xf>
    <xf numFmtId="17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>
      <alignment horizontal="distributed" vertical="center" shrinkToFit="1"/>
    </xf>
    <xf numFmtId="0" fontId="3" fillId="2" borderId="56" xfId="0" applyFont="1" applyFill="1" applyBorder="1" applyAlignment="1">
      <alignment horizontal="distributed" vertical="center" shrinkToFit="1"/>
    </xf>
    <xf numFmtId="0" fontId="3" fillId="2" borderId="57" xfId="0" applyFont="1" applyFill="1" applyBorder="1" applyAlignment="1">
      <alignment horizontal="distributed" vertical="center" shrinkToFit="1"/>
    </xf>
    <xf numFmtId="0" fontId="3" fillId="2" borderId="60" xfId="0" applyFont="1" applyFill="1" applyBorder="1" applyAlignment="1">
      <alignment horizontal="distributed" vertical="center" shrinkToFit="1"/>
    </xf>
    <xf numFmtId="0" fontId="3" fillId="2" borderId="61" xfId="0" applyFont="1" applyFill="1" applyBorder="1" applyAlignment="1">
      <alignment horizontal="distributed" vertical="center" shrinkToFit="1"/>
    </xf>
    <xf numFmtId="0" fontId="3" fillId="2" borderId="62" xfId="0" applyFont="1" applyFill="1" applyBorder="1" applyAlignment="1">
      <alignment horizontal="distributed" vertical="center" shrinkToFit="1"/>
    </xf>
    <xf numFmtId="0" fontId="3" fillId="2" borderId="20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5" xfId="0" applyFont="1" applyFill="1" applyBorder="1" applyAlignment="1">
      <alignment horizontal="distributed" vertical="center" shrinkToFit="1"/>
    </xf>
    <xf numFmtId="0" fontId="3" fillId="2" borderId="1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shrinkToFit="1"/>
    </xf>
    <xf numFmtId="0" fontId="5" fillId="2" borderId="17" xfId="0" applyFont="1" applyFill="1" applyBorder="1" applyAlignment="1">
      <alignment shrinkToFi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19"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</xdr:row>
      <xdr:rowOff>215900</xdr:rowOff>
    </xdr:from>
    <xdr:to>
      <xdr:col>61</xdr:col>
      <xdr:colOff>114300</xdr:colOff>
      <xdr:row>19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223000" y="546100"/>
          <a:ext cx="6299200" cy="4495800"/>
        </a:xfrm>
        <a:prstGeom prst="rect">
          <a:avLst/>
        </a:prstGeom>
        <a:noFill/>
        <a:ln w="4445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28575</xdr:colOff>
      <xdr:row>0</xdr:row>
      <xdr:rowOff>47625</xdr:rowOff>
    </xdr:from>
    <xdr:to>
      <xdr:col>60</xdr:col>
      <xdr:colOff>180975</xdr:colOff>
      <xdr:row>1</xdr:row>
      <xdr:rowOff>63500</xdr:rowOff>
    </xdr:to>
    <xdr:sp macro="" textlink="">
      <xdr:nvSpPr>
        <xdr:cNvPr id="3383" name="Oval 167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>
          <a:spLocks noChangeArrowheads="1"/>
        </xdr:cNvSpPr>
      </xdr:nvSpPr>
      <xdr:spPr bwMode="auto">
        <a:xfrm>
          <a:off x="12030075" y="47625"/>
          <a:ext cx="355600" cy="3460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84343</xdr:colOff>
      <xdr:row>68</xdr:row>
      <xdr:rowOff>232466</xdr:rowOff>
    </xdr:from>
    <xdr:to>
      <xdr:col>61</xdr:col>
      <xdr:colOff>33543</xdr:colOff>
      <xdr:row>70</xdr:row>
      <xdr:rowOff>80066</xdr:rowOff>
    </xdr:to>
    <xdr:sp macro="" textlink="">
      <xdr:nvSpPr>
        <xdr:cNvPr id="3384" name="Oval 168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>
          <a:spLocks noChangeArrowheads="1"/>
        </xdr:cNvSpPr>
      </xdr:nvSpPr>
      <xdr:spPr bwMode="auto">
        <a:xfrm>
          <a:off x="11895343" y="16653566"/>
          <a:ext cx="349250" cy="3619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0</xdr:row>
      <xdr:rowOff>0</xdr:rowOff>
    </xdr:from>
    <xdr:to>
      <xdr:col>60</xdr:col>
      <xdr:colOff>0</xdr:colOff>
      <xdr:row>0</xdr:row>
      <xdr:rowOff>0</xdr:rowOff>
    </xdr:to>
    <xdr:sp macro="" textlink="">
      <xdr:nvSpPr>
        <xdr:cNvPr id="3385" name="Line 170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>
          <a:spLocks noChangeShapeType="1"/>
        </xdr:cNvSpPr>
      </xdr:nvSpPr>
      <xdr:spPr bwMode="auto">
        <a:xfrm>
          <a:off x="12011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151240</xdr:colOff>
      <xdr:row>46</xdr:row>
      <xdr:rowOff>113767</xdr:rowOff>
    </xdr:from>
    <xdr:to>
      <xdr:col>41</xdr:col>
      <xdr:colOff>133990</xdr:colOff>
      <xdr:row>64</xdr:row>
      <xdr:rowOff>59102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48E7033-0BC4-491A-B258-8689824845DE}"/>
            </a:ext>
          </a:extLst>
        </xdr:cNvPr>
        <xdr:cNvGrpSpPr/>
      </xdr:nvGrpSpPr>
      <xdr:grpSpPr>
        <a:xfrm>
          <a:off x="884665" y="11238967"/>
          <a:ext cx="6675015" cy="3827725"/>
          <a:chOff x="630396" y="11233712"/>
          <a:chExt cx="6610669" cy="3813659"/>
        </a:xfrm>
      </xdr:grpSpPr>
      <xdr:sp macro="" textlink="">
        <xdr:nvSpPr>
          <xdr:cNvPr id="5" name="矢印: 左 4">
            <a:extLst>
              <a:ext uri="{FF2B5EF4-FFF2-40B4-BE49-F238E27FC236}">
                <a16:creationId xmlns:a16="http://schemas.microsoft.com/office/drawing/2014/main" id="{63927125-2792-D286-32EC-FCA8D0AB3E30}"/>
              </a:ext>
            </a:extLst>
          </xdr:cNvPr>
          <xdr:cNvSpPr/>
        </xdr:nvSpPr>
        <xdr:spPr bwMode="auto">
          <a:xfrm rot="6698181">
            <a:off x="5060216" y="12513550"/>
            <a:ext cx="2760230" cy="200553"/>
          </a:xfrm>
          <a:prstGeom prst="leftArrow">
            <a:avLst>
              <a:gd name="adj1" fmla="val 50000"/>
              <a:gd name="adj2" fmla="val 55882"/>
            </a:avLst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矢印: 左 5">
            <a:extLst>
              <a:ext uri="{FF2B5EF4-FFF2-40B4-BE49-F238E27FC236}">
                <a16:creationId xmlns:a16="http://schemas.microsoft.com/office/drawing/2014/main" id="{3909AF8F-DFF4-5F88-CC54-2B4E43EDD907}"/>
              </a:ext>
            </a:extLst>
          </xdr:cNvPr>
          <xdr:cNvSpPr/>
        </xdr:nvSpPr>
        <xdr:spPr bwMode="auto">
          <a:xfrm rot="916030">
            <a:off x="630396" y="13709839"/>
            <a:ext cx="2542552" cy="225915"/>
          </a:xfrm>
          <a:prstGeom prst="leftArrow">
            <a:avLst>
              <a:gd name="adj1" fmla="val 50000"/>
              <a:gd name="adj2" fmla="val 55882"/>
            </a:avLst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0AD4591-1FBA-048D-1E06-7F62B5F1976C}"/>
              </a:ext>
            </a:extLst>
          </xdr:cNvPr>
          <xdr:cNvSpPr/>
        </xdr:nvSpPr>
        <xdr:spPr bwMode="auto">
          <a:xfrm>
            <a:off x="3076048" y="13520820"/>
            <a:ext cx="4165017" cy="1526551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rtl="0"/>
            <a:r>
              <a:rPr lang="en-US" altLang="ja-JP" sz="1200">
                <a:effectLst/>
                <a:latin typeface="+mn-lt"/>
                <a:ea typeface="+mn-ea"/>
                <a:cs typeface="+mn-cs"/>
              </a:rPr>
              <a:t>【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注意事項</a:t>
            </a:r>
            <a:r>
              <a:rPr lang="en-US" altLang="ja-JP" sz="1200">
                <a:effectLst/>
                <a:latin typeface="+mn-lt"/>
                <a:ea typeface="+mn-ea"/>
                <a:cs typeface="+mn-cs"/>
              </a:rPr>
              <a:t>】</a:t>
            </a:r>
            <a:endParaRPr lang="ja-JP" altLang="ja-JP" sz="1200">
              <a:effectLst/>
            </a:endParaRPr>
          </a:p>
          <a:p>
            <a:pPr rtl="0"/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それぞれの業種において、</a:t>
            </a:r>
            <a:r>
              <a:rPr lang="ja-JP" altLang="ja-JP" sz="1200" b="1">
                <a:effectLst/>
                <a:latin typeface="+mn-lt"/>
                <a:ea typeface="+mn-ea"/>
                <a:cs typeface="+mn-cs"/>
              </a:rPr>
              <a:t>希望細目コードの</a:t>
            </a:r>
            <a:r>
              <a:rPr lang="ja-JP" altLang="en-US" sz="1200" b="1">
                <a:effectLst/>
                <a:latin typeface="+mn-lt"/>
                <a:ea typeface="+mn-ea"/>
                <a:cs typeface="+mn-cs"/>
              </a:rPr>
              <a:t>９９「その他」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及び</a:t>
            </a:r>
            <a:r>
              <a:rPr lang="ja-JP" altLang="ja-JP" sz="1200" b="1">
                <a:effectLst/>
                <a:latin typeface="+mn-lt"/>
                <a:ea typeface="+mn-ea"/>
                <a:cs typeface="+mn-cs"/>
              </a:rPr>
              <a:t>業種番号２６「その他の物品」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を選択した場合は、</a:t>
            </a:r>
            <a:r>
              <a:rPr lang="en-US" altLang="ja-JP" sz="1200" b="1" u="sng">
                <a:effectLst/>
                <a:latin typeface="+mn-lt"/>
                <a:ea typeface="+mn-ea"/>
                <a:cs typeface="+mn-cs"/>
              </a:rPr>
              <a:t>『</a:t>
            </a:r>
            <a:r>
              <a:rPr lang="ja-JP" altLang="ja-JP" sz="1200" b="1" u="sng">
                <a:effectLst/>
                <a:latin typeface="+mn-lt"/>
                <a:ea typeface="+mn-ea"/>
                <a:cs typeface="+mn-cs"/>
              </a:rPr>
              <a:t>記述欄</a:t>
            </a:r>
            <a:r>
              <a:rPr lang="en-US" altLang="ja-JP" sz="1200" b="1" u="sng">
                <a:effectLst/>
                <a:latin typeface="+mn-lt"/>
                <a:ea typeface="+mn-ea"/>
                <a:cs typeface="+mn-cs"/>
              </a:rPr>
              <a:t>』</a:t>
            </a:r>
            <a:r>
              <a:rPr lang="ja-JP" altLang="ja-JP" sz="1200" b="1" u="sng">
                <a:effectLst/>
                <a:latin typeface="+mn-lt"/>
                <a:ea typeface="+mn-ea"/>
                <a:cs typeface="+mn-cs"/>
              </a:rPr>
              <a:t>に具体的な内容（全角２０文字以内）を記入してください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 sz="1200">
              <a:effectLst/>
            </a:endParaRPr>
          </a:p>
          <a:p>
            <a:pPr rtl="0"/>
            <a:r>
              <a:rPr lang="ja-JP" altLang="ja-JP" sz="12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⇒記入が漏れていると、業務内容が不明瞭とな</a:t>
            </a:r>
            <a:r>
              <a:rPr lang="ja-JP" altLang="en-US" sz="12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ってしまう</a:t>
            </a:r>
            <a:r>
              <a:rPr lang="ja-JP" altLang="ja-JP" sz="12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ため、注意してください。</a:t>
            </a:r>
            <a:endParaRPr lang="ja-JP" altLang="ja-JP" sz="1200">
              <a:solidFill>
                <a:srgbClr val="FF0000"/>
              </a:solidFill>
              <a:effectLst/>
            </a:endParaRPr>
          </a:p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********@city.yashio.co.jp" TargetMode="External"/><Relationship Id="rId1" Type="http://schemas.openxmlformats.org/officeDocument/2006/relationships/hyperlink" Target="mailto:********@city.yashio.c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L76"/>
  <sheetViews>
    <sheetView tabSelected="1" view="pageBreakPreview" topLeftCell="A42" zoomScaleNormal="100" zoomScaleSheetLayoutView="100" workbookViewId="0">
      <selection activeCell="AY72" sqref="AY72"/>
    </sheetView>
  </sheetViews>
  <sheetFormatPr defaultColWidth="9" defaultRowHeight="13.2"/>
  <cols>
    <col min="1" max="1" width="2.77734375" style="28" customWidth="1"/>
    <col min="2" max="62" width="2.6640625" style="28" customWidth="1"/>
    <col min="63" max="211" width="3.6640625" style="28" customWidth="1"/>
    <col min="212" max="16384" width="9" style="28"/>
  </cols>
  <sheetData>
    <row r="1" spans="1:62" s="19" customFormat="1" ht="26.25" customHeight="1">
      <c r="A1" s="18" t="s">
        <v>379</v>
      </c>
      <c r="B1" s="18"/>
      <c r="G1" s="20"/>
      <c r="H1" s="20"/>
      <c r="I1" s="20"/>
      <c r="J1" s="21"/>
      <c r="K1" s="21"/>
      <c r="L1" s="21"/>
      <c r="M1" s="176" t="s">
        <v>381</v>
      </c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X1" s="22" t="s">
        <v>525</v>
      </c>
    </row>
    <row r="2" spans="1:62" s="19" customFormat="1" ht="19.2">
      <c r="A2" s="18"/>
      <c r="B2" s="18"/>
      <c r="G2" s="20"/>
      <c r="H2" s="20"/>
      <c r="I2" s="20"/>
      <c r="J2" s="21"/>
      <c r="K2" s="21"/>
      <c r="L2" s="2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4" t="s">
        <v>382</v>
      </c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X2" s="22"/>
    </row>
    <row r="3" spans="1:62" ht="20.25" customHeight="1">
      <c r="A3" s="25" t="s">
        <v>52</v>
      </c>
      <c r="B3" s="26" t="s">
        <v>51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7"/>
      <c r="AE3" s="19"/>
      <c r="AF3" s="25" t="s">
        <v>56</v>
      </c>
      <c r="AG3" s="378" t="s">
        <v>53</v>
      </c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20.25" customHeight="1">
      <c r="A4" s="223" t="s">
        <v>26</v>
      </c>
      <c r="B4" s="224"/>
      <c r="C4" s="224"/>
      <c r="D4" s="224"/>
      <c r="E4" s="224"/>
      <c r="F4" s="225"/>
      <c r="G4" s="216" t="s">
        <v>383</v>
      </c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8"/>
      <c r="S4" s="18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7"/>
      <c r="AF4" s="189" t="s">
        <v>31</v>
      </c>
      <c r="AG4" s="190"/>
      <c r="AH4" s="190"/>
      <c r="AI4" s="190"/>
      <c r="AJ4" s="190"/>
      <c r="AK4" s="190"/>
      <c r="AL4" s="190"/>
      <c r="AM4" s="191"/>
      <c r="AN4" s="183" t="s">
        <v>507</v>
      </c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5"/>
      <c r="BJ4" s="19"/>
    </row>
    <row r="5" spans="1:62" s="19" customFormat="1" ht="20.25" customHeight="1">
      <c r="A5" s="223" t="s">
        <v>410</v>
      </c>
      <c r="B5" s="224"/>
      <c r="C5" s="224"/>
      <c r="D5" s="224"/>
      <c r="E5" s="224"/>
      <c r="F5" s="225"/>
      <c r="G5" s="396">
        <v>1234567890123</v>
      </c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8"/>
      <c r="T5" s="230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7"/>
      <c r="AF5" s="192"/>
      <c r="AG5" s="193"/>
      <c r="AH5" s="193"/>
      <c r="AI5" s="193"/>
      <c r="AJ5" s="193"/>
      <c r="AK5" s="193"/>
      <c r="AL5" s="193"/>
      <c r="AM5" s="194"/>
      <c r="AN5" s="186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8"/>
    </row>
    <row r="6" spans="1:62" s="19" customFormat="1" ht="20.25" customHeight="1">
      <c r="A6" s="220" t="s">
        <v>50</v>
      </c>
      <c r="B6" s="221"/>
      <c r="C6" s="221"/>
      <c r="D6" s="221"/>
      <c r="E6" s="221"/>
      <c r="F6" s="222"/>
      <c r="G6" s="213" t="s">
        <v>402</v>
      </c>
      <c r="H6" s="213"/>
      <c r="I6" s="180" t="s">
        <v>491</v>
      </c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2"/>
      <c r="AF6" s="235" t="s">
        <v>18</v>
      </c>
      <c r="AG6" s="177" t="s">
        <v>45</v>
      </c>
      <c r="AH6" s="178"/>
      <c r="AI6" s="178"/>
      <c r="AJ6" s="178"/>
      <c r="AK6" s="178"/>
      <c r="AL6" s="178"/>
      <c r="AM6" s="179"/>
      <c r="AN6" s="368">
        <v>340</v>
      </c>
      <c r="AO6" s="369"/>
      <c r="AP6" s="370"/>
      <c r="AQ6" s="31" t="s">
        <v>443</v>
      </c>
      <c r="AR6" s="371">
        <v>999</v>
      </c>
      <c r="AS6" s="372"/>
      <c r="AT6" s="372"/>
      <c r="AU6" s="373"/>
      <c r="AV6" s="30"/>
      <c r="AW6" s="30"/>
      <c r="AX6" s="30"/>
      <c r="AY6" s="30"/>
      <c r="AZ6" s="30"/>
      <c r="BA6" s="32"/>
      <c r="BB6" s="32"/>
      <c r="BC6" s="30"/>
      <c r="BD6" s="30"/>
      <c r="BE6" s="30"/>
      <c r="BF6" s="30"/>
      <c r="BG6" s="30"/>
      <c r="BH6" s="32"/>
      <c r="BI6" s="32"/>
    </row>
    <row r="7" spans="1:62" s="19" customFormat="1" ht="20.25" customHeight="1">
      <c r="A7" s="220"/>
      <c r="B7" s="221"/>
      <c r="C7" s="221"/>
      <c r="D7" s="221"/>
      <c r="E7" s="221"/>
      <c r="F7" s="222"/>
      <c r="G7" s="213" t="s">
        <v>7</v>
      </c>
      <c r="H7" s="213"/>
      <c r="I7" s="183" t="s">
        <v>492</v>
      </c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5"/>
      <c r="AE7" s="33"/>
      <c r="AF7" s="236"/>
      <c r="AG7" s="177" t="s">
        <v>46</v>
      </c>
      <c r="AH7" s="178"/>
      <c r="AI7" s="178"/>
      <c r="AJ7" s="178"/>
      <c r="AK7" s="178"/>
      <c r="AL7" s="178"/>
      <c r="AM7" s="179"/>
      <c r="AN7" s="180" t="s">
        <v>493</v>
      </c>
      <c r="AO7" s="181"/>
      <c r="AP7" s="181"/>
      <c r="AQ7" s="181"/>
      <c r="AR7" s="181"/>
      <c r="AS7" s="181"/>
      <c r="AT7" s="181"/>
      <c r="AU7" s="182"/>
      <c r="AV7" s="177" t="s">
        <v>47</v>
      </c>
      <c r="AW7" s="178"/>
      <c r="AX7" s="178"/>
      <c r="AY7" s="178"/>
      <c r="AZ7" s="178"/>
      <c r="BA7" s="178"/>
      <c r="BB7" s="179"/>
      <c r="BC7" s="180" t="s">
        <v>508</v>
      </c>
      <c r="BD7" s="181"/>
      <c r="BE7" s="181"/>
      <c r="BF7" s="181"/>
      <c r="BG7" s="181"/>
      <c r="BH7" s="181"/>
      <c r="BI7" s="182"/>
    </row>
    <row r="8" spans="1:62" s="19" customFormat="1" ht="20.25" customHeight="1">
      <c r="A8" s="192"/>
      <c r="B8" s="193"/>
      <c r="C8" s="193"/>
      <c r="D8" s="193"/>
      <c r="E8" s="193"/>
      <c r="F8" s="194"/>
      <c r="G8" s="213"/>
      <c r="H8" s="213"/>
      <c r="I8" s="186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  <c r="AE8" s="29"/>
      <c r="AF8" s="236"/>
      <c r="AG8" s="226" t="s">
        <v>524</v>
      </c>
      <c r="AH8" s="190"/>
      <c r="AI8" s="190"/>
      <c r="AJ8" s="190"/>
      <c r="AK8" s="190"/>
      <c r="AL8" s="190"/>
      <c r="AM8" s="191"/>
      <c r="AN8" s="227" t="s">
        <v>509</v>
      </c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9"/>
      <c r="BJ8" s="34"/>
    </row>
    <row r="9" spans="1:62" s="19" customFormat="1" ht="20.25" customHeight="1">
      <c r="I9" s="18"/>
      <c r="AC9" s="35"/>
      <c r="AF9" s="236"/>
      <c r="AG9" s="192"/>
      <c r="AH9" s="193"/>
      <c r="AI9" s="193"/>
      <c r="AJ9" s="193"/>
      <c r="AK9" s="193"/>
      <c r="AL9" s="193"/>
      <c r="AM9" s="194"/>
      <c r="AN9" s="232" t="s">
        <v>510</v>
      </c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4"/>
    </row>
    <row r="10" spans="1:62" s="19" customFormat="1" ht="20.25" customHeight="1">
      <c r="A10" s="25" t="s">
        <v>14</v>
      </c>
      <c r="B10" s="219" t="s">
        <v>43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AF10" s="236"/>
      <c r="AG10" s="177" t="s">
        <v>48</v>
      </c>
      <c r="AH10" s="178"/>
      <c r="AI10" s="178"/>
      <c r="AJ10" s="178"/>
      <c r="AK10" s="178"/>
      <c r="AL10" s="178"/>
      <c r="AM10" s="179"/>
      <c r="AN10" s="210" t="s">
        <v>497</v>
      </c>
      <c r="AO10" s="211"/>
      <c r="AP10" s="211"/>
      <c r="AQ10" s="212"/>
      <c r="AR10" s="36" t="s">
        <v>443</v>
      </c>
      <c r="AS10" s="214" t="s">
        <v>511</v>
      </c>
      <c r="AT10" s="211"/>
      <c r="AU10" s="211"/>
      <c r="AV10" s="212"/>
      <c r="AW10" s="37" t="s">
        <v>443</v>
      </c>
      <c r="AX10" s="214" t="s">
        <v>499</v>
      </c>
      <c r="AY10" s="211"/>
      <c r="AZ10" s="211"/>
      <c r="BA10" s="215"/>
      <c r="BB10" s="38"/>
      <c r="BC10" s="39"/>
      <c r="BD10" s="40"/>
      <c r="BE10" s="39"/>
      <c r="BF10" s="39"/>
      <c r="BG10" s="39"/>
      <c r="BH10" s="39"/>
      <c r="BI10" s="39"/>
    </row>
    <row r="11" spans="1:62" s="19" customFormat="1" ht="20.25" customHeight="1">
      <c r="A11" s="235" t="s">
        <v>44</v>
      </c>
      <c r="B11" s="177" t="s">
        <v>45</v>
      </c>
      <c r="C11" s="178"/>
      <c r="D11" s="178"/>
      <c r="E11" s="178"/>
      <c r="F11" s="178"/>
      <c r="G11" s="178"/>
      <c r="H11" s="179"/>
      <c r="I11" s="399">
        <v>330</v>
      </c>
      <c r="J11" s="400"/>
      <c r="K11" s="401"/>
      <c r="L11" s="31" t="s">
        <v>443</v>
      </c>
      <c r="M11" s="402">
        <v>9999</v>
      </c>
      <c r="N11" s="400"/>
      <c r="O11" s="400"/>
      <c r="P11" s="403"/>
      <c r="Q11" s="255"/>
      <c r="R11" s="256"/>
      <c r="S11" s="256"/>
      <c r="T11" s="256"/>
      <c r="U11" s="256"/>
      <c r="V11" s="256"/>
      <c r="W11" s="256"/>
      <c r="X11" s="257"/>
      <c r="Y11" s="257"/>
      <c r="Z11" s="257"/>
      <c r="AA11" s="257"/>
      <c r="AB11" s="257"/>
      <c r="AC11" s="257"/>
      <c r="AD11" s="257"/>
      <c r="AF11" s="236"/>
      <c r="AG11" s="177" t="s">
        <v>27</v>
      </c>
      <c r="AH11" s="178"/>
      <c r="AI11" s="178"/>
      <c r="AJ11" s="178"/>
      <c r="AK11" s="178"/>
      <c r="AL11" s="178"/>
      <c r="AM11" s="179"/>
      <c r="AN11" s="210" t="s">
        <v>497</v>
      </c>
      <c r="AO11" s="211"/>
      <c r="AP11" s="211"/>
      <c r="AQ11" s="212"/>
      <c r="AR11" s="37" t="s">
        <v>0</v>
      </c>
      <c r="AS11" s="214" t="s">
        <v>512</v>
      </c>
      <c r="AT11" s="211"/>
      <c r="AU11" s="211"/>
      <c r="AV11" s="212"/>
      <c r="AW11" s="41" t="s">
        <v>0</v>
      </c>
      <c r="AX11" s="214" t="s">
        <v>499</v>
      </c>
      <c r="AY11" s="211"/>
      <c r="AZ11" s="211"/>
      <c r="BA11" s="215"/>
      <c r="BB11" s="38"/>
      <c r="BC11" s="39"/>
      <c r="BD11" s="40"/>
      <c r="BE11" s="39"/>
      <c r="BF11" s="39"/>
      <c r="BG11" s="39"/>
      <c r="BH11" s="39"/>
      <c r="BI11" s="39"/>
    </row>
    <row r="12" spans="1:62" s="19" customFormat="1" ht="20.25" customHeight="1">
      <c r="A12" s="253"/>
      <c r="B12" s="410" t="s">
        <v>46</v>
      </c>
      <c r="C12" s="411"/>
      <c r="D12" s="411"/>
      <c r="E12" s="411"/>
      <c r="F12" s="411"/>
      <c r="G12" s="411"/>
      <c r="H12" s="412"/>
      <c r="I12" s="180" t="s">
        <v>493</v>
      </c>
      <c r="J12" s="181"/>
      <c r="K12" s="181"/>
      <c r="L12" s="181"/>
      <c r="M12" s="181"/>
      <c r="N12" s="181"/>
      <c r="O12" s="181"/>
      <c r="P12" s="182"/>
      <c r="Q12" s="177" t="s">
        <v>47</v>
      </c>
      <c r="R12" s="178"/>
      <c r="S12" s="178"/>
      <c r="T12" s="178"/>
      <c r="U12" s="178"/>
      <c r="V12" s="178"/>
      <c r="W12" s="179"/>
      <c r="X12" s="180" t="s">
        <v>494</v>
      </c>
      <c r="Y12" s="181"/>
      <c r="Z12" s="181"/>
      <c r="AA12" s="181"/>
      <c r="AB12" s="181"/>
      <c r="AC12" s="181"/>
      <c r="AD12" s="182"/>
      <c r="AF12" s="236"/>
      <c r="AG12" s="189" t="s">
        <v>28</v>
      </c>
      <c r="AH12" s="190"/>
      <c r="AI12" s="190"/>
      <c r="AJ12" s="190"/>
      <c r="AK12" s="190"/>
      <c r="AL12" s="190"/>
      <c r="AM12" s="191"/>
      <c r="AN12" s="195" t="s">
        <v>513</v>
      </c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7"/>
    </row>
    <row r="13" spans="1:62" s="19" customFormat="1" ht="20.25" customHeight="1">
      <c r="A13" s="253"/>
      <c r="B13" s="226" t="s">
        <v>524</v>
      </c>
      <c r="C13" s="190"/>
      <c r="D13" s="190"/>
      <c r="E13" s="190"/>
      <c r="F13" s="190"/>
      <c r="G13" s="190"/>
      <c r="H13" s="191"/>
      <c r="I13" s="227" t="s">
        <v>495</v>
      </c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9"/>
      <c r="AF13" s="237"/>
      <c r="AG13" s="192"/>
      <c r="AH13" s="193"/>
      <c r="AI13" s="193"/>
      <c r="AJ13" s="193"/>
      <c r="AK13" s="193"/>
      <c r="AL13" s="193"/>
      <c r="AM13" s="194"/>
      <c r="AN13" s="198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200"/>
    </row>
    <row r="14" spans="1:62" s="19" customFormat="1" ht="20.25" customHeight="1">
      <c r="A14" s="253"/>
      <c r="B14" s="192"/>
      <c r="C14" s="193"/>
      <c r="D14" s="193"/>
      <c r="E14" s="193"/>
      <c r="F14" s="193"/>
      <c r="G14" s="193"/>
      <c r="H14" s="194"/>
      <c r="I14" s="232" t="s">
        <v>496</v>
      </c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4"/>
    </row>
    <row r="15" spans="1:62" s="19" customFormat="1" ht="20.25" customHeight="1">
      <c r="A15" s="253"/>
      <c r="B15" s="177" t="s">
        <v>48</v>
      </c>
      <c r="C15" s="178"/>
      <c r="D15" s="178"/>
      <c r="E15" s="178"/>
      <c r="F15" s="178"/>
      <c r="G15" s="178"/>
      <c r="H15" s="179"/>
      <c r="I15" s="210" t="s">
        <v>497</v>
      </c>
      <c r="J15" s="211"/>
      <c r="K15" s="211"/>
      <c r="L15" s="212"/>
      <c r="M15" s="36" t="s">
        <v>443</v>
      </c>
      <c r="N15" s="214" t="s">
        <v>498</v>
      </c>
      <c r="O15" s="238"/>
      <c r="P15" s="238"/>
      <c r="Q15" s="258"/>
      <c r="R15" s="37" t="s">
        <v>443</v>
      </c>
      <c r="S15" s="214" t="s">
        <v>499</v>
      </c>
      <c r="T15" s="238"/>
      <c r="U15" s="238"/>
      <c r="V15" s="239"/>
      <c r="W15" s="40"/>
      <c r="X15" s="40"/>
      <c r="Y15" s="40"/>
      <c r="Z15" s="39"/>
      <c r="AA15" s="39"/>
      <c r="AB15" s="39"/>
      <c r="AC15" s="42"/>
      <c r="AD15" s="39"/>
      <c r="AF15" s="25" t="s">
        <v>16</v>
      </c>
      <c r="AG15" s="245" t="s">
        <v>2</v>
      </c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BC15" s="221"/>
      <c r="BD15" s="221"/>
      <c r="BE15" s="221"/>
      <c r="BF15" s="221"/>
      <c r="BG15" s="18"/>
      <c r="BH15" s="43"/>
      <c r="BI15" s="44"/>
    </row>
    <row r="16" spans="1:62" s="19" customFormat="1" ht="20.25" customHeight="1">
      <c r="A16" s="253"/>
      <c r="B16" s="413" t="s">
        <v>27</v>
      </c>
      <c r="C16" s="414"/>
      <c r="D16" s="414"/>
      <c r="E16" s="414"/>
      <c r="F16" s="414"/>
      <c r="G16" s="414"/>
      <c r="H16" s="415"/>
      <c r="I16" s="210" t="s">
        <v>497</v>
      </c>
      <c r="J16" s="238"/>
      <c r="K16" s="238"/>
      <c r="L16" s="258"/>
      <c r="M16" s="31" t="s">
        <v>443</v>
      </c>
      <c r="N16" s="214" t="s">
        <v>498</v>
      </c>
      <c r="O16" s="238"/>
      <c r="P16" s="238"/>
      <c r="Q16" s="258"/>
      <c r="R16" s="45" t="s">
        <v>443</v>
      </c>
      <c r="S16" s="214" t="s">
        <v>499</v>
      </c>
      <c r="T16" s="238"/>
      <c r="U16" s="238"/>
      <c r="V16" s="239"/>
      <c r="W16" s="46"/>
      <c r="X16" s="39"/>
      <c r="Y16" s="40"/>
      <c r="Z16" s="39"/>
      <c r="AA16" s="39"/>
      <c r="AB16" s="39"/>
      <c r="AC16" s="39"/>
      <c r="AD16" s="39"/>
      <c r="AE16" s="47"/>
      <c r="AF16" s="247" t="s">
        <v>2</v>
      </c>
      <c r="AG16" s="252" t="s">
        <v>29</v>
      </c>
      <c r="AH16" s="252"/>
      <c r="AI16" s="252"/>
      <c r="AJ16" s="252"/>
      <c r="AK16" s="252"/>
      <c r="AL16" s="252"/>
      <c r="AM16" s="252"/>
      <c r="AN16" s="249" t="s">
        <v>514</v>
      </c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</row>
    <row r="17" spans="1:62" s="19" customFormat="1" ht="20.25" customHeight="1">
      <c r="A17" s="253"/>
      <c r="B17" s="213" t="s">
        <v>28</v>
      </c>
      <c r="C17" s="213"/>
      <c r="D17" s="213"/>
      <c r="E17" s="213"/>
      <c r="F17" s="213"/>
      <c r="G17" s="213"/>
      <c r="H17" s="213"/>
      <c r="I17" s="195" t="s">
        <v>500</v>
      </c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1"/>
      <c r="AF17" s="247"/>
      <c r="AG17" s="248" t="s">
        <v>32</v>
      </c>
      <c r="AH17" s="248"/>
      <c r="AI17" s="248"/>
      <c r="AJ17" s="248"/>
      <c r="AK17" s="248"/>
      <c r="AL17" s="213" t="s">
        <v>402</v>
      </c>
      <c r="AM17" s="213"/>
      <c r="AN17" s="249" t="s">
        <v>516</v>
      </c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47"/>
    </row>
    <row r="18" spans="1:62" s="19" customFormat="1" ht="20.25" customHeight="1">
      <c r="A18" s="254"/>
      <c r="B18" s="213"/>
      <c r="C18" s="213"/>
      <c r="D18" s="213"/>
      <c r="E18" s="213"/>
      <c r="F18" s="213"/>
      <c r="G18" s="213"/>
      <c r="H18" s="213"/>
      <c r="I18" s="242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4"/>
      <c r="AF18" s="247"/>
      <c r="AG18" s="248"/>
      <c r="AH18" s="248"/>
      <c r="AI18" s="248"/>
      <c r="AJ18" s="248"/>
      <c r="AK18" s="248"/>
      <c r="AL18" s="213" t="s">
        <v>7</v>
      </c>
      <c r="AM18" s="213"/>
      <c r="AN18" s="249" t="s">
        <v>515</v>
      </c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47"/>
    </row>
    <row r="19" spans="1:62" s="19" customFormat="1" ht="20.25" customHeight="1">
      <c r="A19" s="48"/>
      <c r="B19" s="49"/>
      <c r="C19" s="49"/>
      <c r="D19" s="49"/>
      <c r="E19" s="49"/>
      <c r="F19" s="49"/>
      <c r="G19" s="49"/>
      <c r="H19" s="49"/>
      <c r="I19" s="47"/>
      <c r="J19" s="47"/>
      <c r="K19" s="47"/>
      <c r="L19" s="50"/>
      <c r="M19" s="47"/>
      <c r="N19" s="47"/>
      <c r="O19" s="47"/>
      <c r="P19" s="50"/>
      <c r="Q19" s="47"/>
      <c r="R19" s="47"/>
      <c r="S19" s="47"/>
      <c r="T19" s="47"/>
      <c r="U19" s="20"/>
      <c r="V19" s="20"/>
      <c r="W19" s="20"/>
      <c r="Y19" s="51"/>
      <c r="AE19" s="47"/>
      <c r="AF19" s="247"/>
      <c r="AG19" s="248"/>
      <c r="AH19" s="248"/>
      <c r="AI19" s="248"/>
      <c r="AJ19" s="248"/>
      <c r="AK19" s="248"/>
      <c r="AL19" s="213"/>
      <c r="AM19" s="213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</row>
    <row r="20" spans="1:62" s="19" customFormat="1" ht="20.25" customHeight="1">
      <c r="A20" s="25" t="s">
        <v>15</v>
      </c>
      <c r="B20" s="246" t="s">
        <v>1</v>
      </c>
      <c r="C20" s="246"/>
      <c r="D20" s="246"/>
      <c r="E20" s="49"/>
      <c r="F20" s="49"/>
      <c r="G20" s="49"/>
      <c r="H20" s="49"/>
      <c r="I20" s="52"/>
      <c r="J20" s="47"/>
      <c r="K20" s="47"/>
      <c r="L20" s="50"/>
      <c r="M20" s="47"/>
      <c r="N20" s="47"/>
      <c r="O20" s="47"/>
      <c r="P20" s="50"/>
      <c r="Q20" s="47"/>
      <c r="R20" s="47"/>
      <c r="S20" s="47"/>
      <c r="T20" s="47"/>
      <c r="U20" s="20"/>
      <c r="V20" s="20"/>
      <c r="W20" s="20"/>
      <c r="Y20" s="51"/>
      <c r="AD20" s="53"/>
      <c r="AE20" s="47"/>
      <c r="AN20" s="18"/>
    </row>
    <row r="21" spans="1:62" s="19" customFormat="1" ht="20.25" customHeight="1">
      <c r="A21" s="251" t="s">
        <v>1</v>
      </c>
      <c r="B21" s="250" t="s">
        <v>411</v>
      </c>
      <c r="C21" s="250"/>
      <c r="D21" s="250"/>
      <c r="E21" s="250"/>
      <c r="F21" s="250"/>
      <c r="G21" s="250"/>
      <c r="H21" s="250"/>
      <c r="I21" s="181" t="s">
        <v>501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2"/>
      <c r="AF21" s="25" t="s">
        <v>10</v>
      </c>
      <c r="AG21" s="245" t="s">
        <v>36</v>
      </c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BC21" s="54"/>
      <c r="BD21" s="54"/>
      <c r="BE21" s="54"/>
      <c r="BF21" s="54"/>
      <c r="BG21" s="18"/>
      <c r="BH21" s="43"/>
      <c r="BI21" s="44"/>
    </row>
    <row r="22" spans="1:62" s="19" customFormat="1" ht="20.25" customHeight="1">
      <c r="A22" s="251"/>
      <c r="B22" s="213" t="s">
        <v>30</v>
      </c>
      <c r="C22" s="213"/>
      <c r="D22" s="213"/>
      <c r="E22" s="213"/>
      <c r="F22" s="213"/>
      <c r="G22" s="213" t="s">
        <v>402</v>
      </c>
      <c r="H22" s="213"/>
      <c r="I22" s="181" t="s">
        <v>502</v>
      </c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  <c r="AF22" s="387" t="s">
        <v>36</v>
      </c>
      <c r="AG22" s="223" t="s">
        <v>35</v>
      </c>
      <c r="AH22" s="224"/>
      <c r="AI22" s="224"/>
      <c r="AJ22" s="224"/>
      <c r="AK22" s="224"/>
      <c r="AL22" s="224"/>
      <c r="AM22" s="225"/>
      <c r="AN22" s="180" t="s">
        <v>517</v>
      </c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2"/>
    </row>
    <row r="23" spans="1:62" s="19" customFormat="1" ht="20.25" customHeight="1">
      <c r="A23" s="251"/>
      <c r="B23" s="213"/>
      <c r="C23" s="213"/>
      <c r="D23" s="213"/>
      <c r="E23" s="213"/>
      <c r="F23" s="213"/>
      <c r="G23" s="213" t="s">
        <v>7</v>
      </c>
      <c r="H23" s="213"/>
      <c r="I23" s="183" t="s">
        <v>503</v>
      </c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5"/>
      <c r="AF23" s="388"/>
      <c r="AG23" s="259" t="s">
        <v>33</v>
      </c>
      <c r="AH23" s="260"/>
      <c r="AI23" s="260"/>
      <c r="AJ23" s="260"/>
      <c r="AK23" s="261"/>
      <c r="AL23" s="213" t="s">
        <v>402</v>
      </c>
      <c r="AM23" s="213"/>
      <c r="AN23" s="180" t="s">
        <v>518</v>
      </c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2"/>
    </row>
    <row r="24" spans="1:62" s="19" customFormat="1" ht="20.25" customHeight="1">
      <c r="A24" s="251"/>
      <c r="B24" s="213"/>
      <c r="C24" s="213"/>
      <c r="D24" s="213"/>
      <c r="E24" s="213"/>
      <c r="F24" s="213"/>
      <c r="G24" s="213"/>
      <c r="H24" s="213"/>
      <c r="I24" s="186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8"/>
      <c r="AF24" s="388"/>
      <c r="AG24" s="262"/>
      <c r="AH24" s="263"/>
      <c r="AI24" s="263"/>
      <c r="AJ24" s="263"/>
      <c r="AK24" s="264"/>
      <c r="AL24" s="223" t="s">
        <v>7</v>
      </c>
      <c r="AM24" s="225"/>
      <c r="AN24" s="180" t="s">
        <v>519</v>
      </c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2"/>
    </row>
    <row r="25" spans="1:62" s="19" customFormat="1" ht="20.25" customHeight="1">
      <c r="A25" s="55"/>
      <c r="B25" s="33"/>
      <c r="C25" s="33"/>
      <c r="D25" s="33"/>
      <c r="E25" s="33"/>
      <c r="F25" s="33"/>
      <c r="G25" s="33"/>
      <c r="H25" s="33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F25" s="388"/>
      <c r="AG25" s="207" t="s">
        <v>48</v>
      </c>
      <c r="AH25" s="208"/>
      <c r="AI25" s="208"/>
      <c r="AJ25" s="208"/>
      <c r="AK25" s="208"/>
      <c r="AL25" s="208"/>
      <c r="AM25" s="209"/>
      <c r="AN25" s="210" t="s">
        <v>497</v>
      </c>
      <c r="AO25" s="211"/>
      <c r="AP25" s="211"/>
      <c r="AQ25" s="212"/>
      <c r="AR25" s="36" t="s">
        <v>443</v>
      </c>
      <c r="AS25" s="214" t="s">
        <v>511</v>
      </c>
      <c r="AT25" s="211"/>
      <c r="AU25" s="211"/>
      <c r="AV25" s="212"/>
      <c r="AW25" s="37" t="s">
        <v>443</v>
      </c>
      <c r="AX25" s="214" t="s">
        <v>499</v>
      </c>
      <c r="AY25" s="211"/>
      <c r="AZ25" s="211"/>
      <c r="BA25" s="215"/>
      <c r="BB25" s="57"/>
      <c r="BC25" s="57"/>
      <c r="BD25" s="57"/>
      <c r="BE25" s="57"/>
      <c r="BF25" s="57"/>
      <c r="BG25" s="57"/>
      <c r="BH25" s="57"/>
      <c r="BI25" s="57"/>
    </row>
    <row r="26" spans="1:62" s="19" customFormat="1" ht="20.25" customHeight="1">
      <c r="A26" s="48" t="s">
        <v>57</v>
      </c>
      <c r="B26" s="58" t="s">
        <v>58</v>
      </c>
      <c r="C26" s="27"/>
      <c r="D26" s="27"/>
      <c r="E26" s="27"/>
      <c r="F26" s="27"/>
      <c r="G26" s="33"/>
      <c r="H26" s="33"/>
      <c r="I26" s="18"/>
      <c r="J26" s="47"/>
      <c r="K26" s="47"/>
      <c r="L26" s="47"/>
      <c r="M26" s="47"/>
      <c r="N26" s="47"/>
      <c r="O26" s="47"/>
      <c r="P26" s="50"/>
      <c r="Q26" s="47"/>
      <c r="R26" s="47"/>
      <c r="S26" s="47"/>
      <c r="T26" s="47"/>
      <c r="U26" s="20"/>
      <c r="V26" s="20"/>
      <c r="W26" s="47"/>
      <c r="X26" s="47"/>
      <c r="Y26" s="47"/>
      <c r="Z26" s="47"/>
      <c r="AA26" s="47"/>
      <c r="AB26" s="47"/>
      <c r="AC26" s="18"/>
      <c r="AF26" s="388"/>
      <c r="AG26" s="177" t="s">
        <v>27</v>
      </c>
      <c r="AH26" s="178"/>
      <c r="AI26" s="178"/>
      <c r="AJ26" s="178"/>
      <c r="AK26" s="178"/>
      <c r="AL26" s="178"/>
      <c r="AM26" s="179"/>
      <c r="AN26" s="210" t="s">
        <v>497</v>
      </c>
      <c r="AO26" s="211"/>
      <c r="AP26" s="211"/>
      <c r="AQ26" s="212"/>
      <c r="AR26" s="37" t="s">
        <v>443</v>
      </c>
      <c r="AS26" s="214" t="s">
        <v>512</v>
      </c>
      <c r="AT26" s="211"/>
      <c r="AU26" s="211"/>
      <c r="AV26" s="212"/>
      <c r="AW26" s="41" t="s">
        <v>443</v>
      </c>
      <c r="AX26" s="214" t="s">
        <v>499</v>
      </c>
      <c r="AY26" s="211"/>
      <c r="AZ26" s="211"/>
      <c r="BA26" s="215"/>
      <c r="BB26" s="57"/>
      <c r="BC26" s="57"/>
      <c r="BD26" s="57"/>
      <c r="BE26" s="57"/>
      <c r="BF26" s="57"/>
      <c r="BG26" s="57"/>
      <c r="BH26" s="57"/>
      <c r="BI26" s="57"/>
    </row>
    <row r="27" spans="1:62" s="19" customFormat="1" ht="20.25" customHeight="1">
      <c r="A27" s="327"/>
      <c r="B27" s="328"/>
      <c r="C27" s="328"/>
      <c r="D27" s="329"/>
      <c r="E27" s="189" t="s">
        <v>60</v>
      </c>
      <c r="F27" s="190"/>
      <c r="G27" s="190"/>
      <c r="H27" s="191"/>
      <c r="I27" s="189" t="s">
        <v>37</v>
      </c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89" t="s">
        <v>59</v>
      </c>
      <c r="U27" s="190"/>
      <c r="V27" s="190"/>
      <c r="W27" s="190"/>
      <c r="X27" s="190"/>
      <c r="Y27" s="190"/>
      <c r="Z27" s="190"/>
      <c r="AA27" s="190"/>
      <c r="AB27" s="190"/>
      <c r="AC27" s="190"/>
      <c r="AD27" s="191"/>
      <c r="AF27" s="388"/>
      <c r="AG27" s="189" t="s">
        <v>28</v>
      </c>
      <c r="AH27" s="190"/>
      <c r="AI27" s="190"/>
      <c r="AJ27" s="190"/>
      <c r="AK27" s="190"/>
      <c r="AL27" s="190"/>
      <c r="AM27" s="191"/>
      <c r="AN27" s="195" t="s">
        <v>513</v>
      </c>
      <c r="AO27" s="382"/>
      <c r="AP27" s="382"/>
      <c r="AQ27" s="382"/>
      <c r="AR27" s="382"/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E27" s="382"/>
      <c r="BF27" s="382"/>
      <c r="BG27" s="382"/>
      <c r="BH27" s="382"/>
      <c r="BI27" s="383"/>
    </row>
    <row r="28" spans="1:62" s="19" customFormat="1" ht="20.25" customHeight="1">
      <c r="A28" s="223" t="s">
        <v>42</v>
      </c>
      <c r="B28" s="224"/>
      <c r="C28" s="224"/>
      <c r="D28" s="225"/>
      <c r="E28" s="330" t="s">
        <v>448</v>
      </c>
      <c r="F28" s="331"/>
      <c r="G28" s="331"/>
      <c r="H28" s="332"/>
      <c r="I28" s="333" t="s">
        <v>504</v>
      </c>
      <c r="J28" s="334"/>
      <c r="K28" s="334"/>
      <c r="L28" s="334"/>
      <c r="M28" s="334"/>
      <c r="N28" s="334"/>
      <c r="O28" s="334"/>
      <c r="P28" s="334"/>
      <c r="Q28" s="334"/>
      <c r="R28" s="334"/>
      <c r="S28" s="335"/>
      <c r="T28" s="333" t="s">
        <v>505</v>
      </c>
      <c r="U28" s="334"/>
      <c r="V28" s="334"/>
      <c r="W28" s="334"/>
      <c r="X28" s="334"/>
      <c r="Y28" s="334"/>
      <c r="Z28" s="334"/>
      <c r="AA28" s="334"/>
      <c r="AB28" s="334"/>
      <c r="AC28" s="334"/>
      <c r="AD28" s="335"/>
      <c r="AF28" s="389"/>
      <c r="AG28" s="192"/>
      <c r="AH28" s="193"/>
      <c r="AI28" s="193"/>
      <c r="AJ28" s="193"/>
      <c r="AK28" s="193"/>
      <c r="AL28" s="193"/>
      <c r="AM28" s="194"/>
      <c r="AN28" s="384"/>
      <c r="AO28" s="385"/>
      <c r="AP28" s="385"/>
      <c r="AQ28" s="385"/>
      <c r="AR28" s="385"/>
      <c r="AS28" s="385"/>
      <c r="AT28" s="385"/>
      <c r="AU28" s="385"/>
      <c r="AV28" s="385"/>
      <c r="AW28" s="385"/>
      <c r="AX28" s="385"/>
      <c r="AY28" s="385"/>
      <c r="AZ28" s="385"/>
      <c r="BA28" s="385"/>
      <c r="BB28" s="385"/>
      <c r="BC28" s="385"/>
      <c r="BD28" s="385"/>
      <c r="BE28" s="385"/>
      <c r="BF28" s="385"/>
      <c r="BG28" s="385"/>
      <c r="BH28" s="385"/>
      <c r="BI28" s="386"/>
    </row>
    <row r="29" spans="1:62" s="19" customFormat="1" ht="20.25" customHeight="1" thickBot="1">
      <c r="A29" s="348"/>
      <c r="B29" s="349"/>
      <c r="C29" s="349"/>
      <c r="D29" s="349"/>
      <c r="E29" s="349"/>
      <c r="F29" s="349"/>
      <c r="G29" s="349"/>
      <c r="H29" s="350"/>
      <c r="I29" s="337" t="s">
        <v>38</v>
      </c>
      <c r="J29" s="246"/>
      <c r="K29" s="246"/>
      <c r="L29" s="246"/>
      <c r="M29" s="246"/>
      <c r="N29" s="246"/>
      <c r="O29" s="246"/>
      <c r="P29" s="246"/>
      <c r="Q29" s="246"/>
      <c r="R29" s="246"/>
      <c r="S29" s="338"/>
      <c r="T29" s="374">
        <v>2024</v>
      </c>
      <c r="U29" s="375"/>
      <c r="V29" s="375"/>
      <c r="W29" s="376"/>
      <c r="X29" s="59" t="s">
        <v>4</v>
      </c>
      <c r="Y29" s="377">
        <v>5</v>
      </c>
      <c r="Z29" s="376"/>
      <c r="AA29" s="59" t="s">
        <v>39</v>
      </c>
      <c r="AB29" s="377">
        <v>1</v>
      </c>
      <c r="AC29" s="376"/>
      <c r="AD29" s="60" t="s">
        <v>40</v>
      </c>
      <c r="AF29" s="379" t="s">
        <v>54</v>
      </c>
      <c r="AG29" s="259" t="s">
        <v>55</v>
      </c>
      <c r="AH29" s="260"/>
      <c r="AI29" s="260"/>
      <c r="AJ29" s="260"/>
      <c r="AK29" s="261"/>
      <c r="AL29" s="213" t="s">
        <v>402</v>
      </c>
      <c r="AM29" s="213"/>
      <c r="AN29" s="180" t="s">
        <v>520</v>
      </c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2"/>
    </row>
    <row r="30" spans="1:62" s="19" customFormat="1" ht="20.25" customHeight="1">
      <c r="A30" s="361"/>
      <c r="B30" s="362"/>
      <c r="C30" s="362"/>
      <c r="D30" s="363"/>
      <c r="E30" s="351" t="s">
        <v>60</v>
      </c>
      <c r="F30" s="352"/>
      <c r="G30" s="352"/>
      <c r="H30" s="353"/>
      <c r="I30" s="351" t="s">
        <v>37</v>
      </c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1" t="s">
        <v>59</v>
      </c>
      <c r="U30" s="352"/>
      <c r="V30" s="352"/>
      <c r="W30" s="352"/>
      <c r="X30" s="352"/>
      <c r="Y30" s="352"/>
      <c r="Z30" s="352"/>
      <c r="AA30" s="352"/>
      <c r="AB30" s="352"/>
      <c r="AC30" s="352"/>
      <c r="AD30" s="364"/>
      <c r="AF30" s="380"/>
      <c r="AG30" s="262"/>
      <c r="AH30" s="263"/>
      <c r="AI30" s="263"/>
      <c r="AJ30" s="263"/>
      <c r="AK30" s="264"/>
      <c r="AL30" s="223" t="s">
        <v>7</v>
      </c>
      <c r="AM30" s="225"/>
      <c r="AN30" s="180" t="s">
        <v>521</v>
      </c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2"/>
    </row>
    <row r="31" spans="1:62" s="19" customFormat="1" ht="20.25" customHeight="1">
      <c r="A31" s="360" t="s">
        <v>41</v>
      </c>
      <c r="B31" s="224"/>
      <c r="C31" s="224"/>
      <c r="D31" s="225"/>
      <c r="E31" s="330" t="s">
        <v>506</v>
      </c>
      <c r="F31" s="331"/>
      <c r="G31" s="331"/>
      <c r="H31" s="332"/>
      <c r="I31" s="333"/>
      <c r="J31" s="334"/>
      <c r="K31" s="334"/>
      <c r="L31" s="334"/>
      <c r="M31" s="334"/>
      <c r="N31" s="334"/>
      <c r="O31" s="334"/>
      <c r="P31" s="334"/>
      <c r="Q31" s="334"/>
      <c r="R31" s="334"/>
      <c r="S31" s="335"/>
      <c r="T31" s="333"/>
      <c r="U31" s="334"/>
      <c r="V31" s="334"/>
      <c r="W31" s="334"/>
      <c r="X31" s="334"/>
      <c r="Y31" s="334"/>
      <c r="Z31" s="334"/>
      <c r="AA31" s="334"/>
      <c r="AB31" s="334"/>
      <c r="AC31" s="334"/>
      <c r="AD31" s="336"/>
      <c r="AF31" s="380"/>
      <c r="AG31" s="207" t="s">
        <v>48</v>
      </c>
      <c r="AH31" s="208"/>
      <c r="AI31" s="208"/>
      <c r="AJ31" s="208"/>
      <c r="AK31" s="208"/>
      <c r="AL31" s="208"/>
      <c r="AM31" s="209"/>
      <c r="AN31" s="210" t="s">
        <v>497</v>
      </c>
      <c r="AO31" s="211"/>
      <c r="AP31" s="211"/>
      <c r="AQ31" s="212"/>
      <c r="AR31" s="36" t="s">
        <v>0</v>
      </c>
      <c r="AS31" s="214" t="s">
        <v>511</v>
      </c>
      <c r="AT31" s="211"/>
      <c r="AU31" s="211"/>
      <c r="AV31" s="212"/>
      <c r="AW31" s="37" t="s">
        <v>0</v>
      </c>
      <c r="AX31" s="214" t="s">
        <v>499</v>
      </c>
      <c r="AY31" s="211"/>
      <c r="AZ31" s="211"/>
      <c r="BA31" s="215"/>
    </row>
    <row r="32" spans="1:62" s="19" customFormat="1" ht="20.25" customHeight="1" thickBot="1">
      <c r="A32" s="354"/>
      <c r="B32" s="355"/>
      <c r="C32" s="355"/>
      <c r="D32" s="355"/>
      <c r="E32" s="355"/>
      <c r="F32" s="355"/>
      <c r="G32" s="355"/>
      <c r="H32" s="356"/>
      <c r="I32" s="357" t="s">
        <v>38</v>
      </c>
      <c r="J32" s="358"/>
      <c r="K32" s="358"/>
      <c r="L32" s="358"/>
      <c r="M32" s="358"/>
      <c r="N32" s="358"/>
      <c r="O32" s="358"/>
      <c r="P32" s="358"/>
      <c r="Q32" s="358"/>
      <c r="R32" s="358"/>
      <c r="S32" s="359"/>
      <c r="T32" s="374"/>
      <c r="U32" s="375"/>
      <c r="V32" s="375"/>
      <c r="W32" s="376"/>
      <c r="X32" s="61" t="s">
        <v>4</v>
      </c>
      <c r="Y32" s="377"/>
      <c r="Z32" s="376"/>
      <c r="AA32" s="61" t="s">
        <v>39</v>
      </c>
      <c r="AB32" s="377"/>
      <c r="AC32" s="376"/>
      <c r="AD32" s="62" t="s">
        <v>40</v>
      </c>
      <c r="AF32" s="381"/>
      <c r="AG32" s="177" t="s">
        <v>27</v>
      </c>
      <c r="AH32" s="178"/>
      <c r="AI32" s="178"/>
      <c r="AJ32" s="178"/>
      <c r="AK32" s="178"/>
      <c r="AL32" s="178"/>
      <c r="AM32" s="179"/>
      <c r="AN32" s="210" t="s">
        <v>497</v>
      </c>
      <c r="AO32" s="211"/>
      <c r="AP32" s="211"/>
      <c r="AQ32" s="212"/>
      <c r="AR32" s="37" t="s">
        <v>0</v>
      </c>
      <c r="AS32" s="214" t="s">
        <v>512</v>
      </c>
      <c r="AT32" s="211"/>
      <c r="AU32" s="211"/>
      <c r="AV32" s="212"/>
      <c r="AW32" s="41" t="s">
        <v>0</v>
      </c>
      <c r="AX32" s="214" t="s">
        <v>499</v>
      </c>
      <c r="AY32" s="211"/>
      <c r="AZ32" s="211"/>
      <c r="BA32" s="215"/>
    </row>
    <row r="33" spans="1:62" s="19" customFormat="1" ht="20.25" customHeight="1">
      <c r="A33" s="63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F33" s="66"/>
      <c r="AG33" s="67"/>
      <c r="AH33" s="67"/>
      <c r="AI33" s="67"/>
      <c r="AJ33" s="67"/>
      <c r="AK33" s="67"/>
      <c r="AL33" s="67"/>
      <c r="AM33" s="67"/>
      <c r="AN33" s="47"/>
      <c r="AO33" s="47"/>
      <c r="AP33" s="47"/>
      <c r="AQ33" s="47"/>
      <c r="AR33" s="68"/>
      <c r="AS33" s="68"/>
      <c r="BC33" s="69" t="s">
        <v>8</v>
      </c>
      <c r="BD33" s="28"/>
    </row>
    <row r="34" spans="1:62" s="19" customFormat="1" ht="20.25" customHeight="1" thickBot="1">
      <c r="A34" s="25" t="s">
        <v>11</v>
      </c>
      <c r="B34" s="70" t="s">
        <v>61</v>
      </c>
      <c r="C34" s="70"/>
      <c r="D34" s="70"/>
      <c r="E34" s="70"/>
      <c r="F34" s="70"/>
      <c r="G34" s="70"/>
      <c r="H34" s="70"/>
      <c r="I34" s="71"/>
      <c r="J34" s="70"/>
      <c r="K34" s="70"/>
      <c r="W34" s="25"/>
      <c r="X34" s="70"/>
      <c r="AA34" s="70"/>
      <c r="AB34" s="70"/>
      <c r="AC34" s="70"/>
      <c r="AD34" s="70"/>
      <c r="AE34" s="70"/>
      <c r="AF34" s="70"/>
      <c r="AG34" s="70"/>
      <c r="AH34" s="70"/>
      <c r="AI34" s="25" t="s">
        <v>13</v>
      </c>
      <c r="AJ34" s="70" t="s">
        <v>62</v>
      </c>
      <c r="AL34" s="70"/>
      <c r="AM34" s="70"/>
      <c r="AO34" s="70"/>
      <c r="AP34" s="70"/>
      <c r="AQ34" s="70"/>
      <c r="AR34" s="70"/>
      <c r="AS34" s="70"/>
      <c r="AT34" s="70"/>
      <c r="AV34" s="72"/>
      <c r="BA34" s="25" t="s">
        <v>17</v>
      </c>
      <c r="BB34" s="70" t="s">
        <v>63</v>
      </c>
    </row>
    <row r="35" spans="1:62" s="19" customFormat="1" ht="20.25" customHeight="1">
      <c r="A35" s="177" t="s">
        <v>20</v>
      </c>
      <c r="B35" s="178"/>
      <c r="C35" s="178"/>
      <c r="D35" s="178"/>
      <c r="E35" s="178"/>
      <c r="F35" s="179"/>
      <c r="G35" s="321">
        <v>100000</v>
      </c>
      <c r="H35" s="322"/>
      <c r="I35" s="322"/>
      <c r="J35" s="322"/>
      <c r="K35" s="322"/>
      <c r="L35" s="322"/>
      <c r="M35" s="322"/>
      <c r="N35" s="322"/>
      <c r="O35" s="322"/>
      <c r="P35" s="322"/>
      <c r="Q35" s="323"/>
      <c r="R35" s="73" t="s">
        <v>6</v>
      </c>
      <c r="S35" s="74" t="s">
        <v>5</v>
      </c>
      <c r="T35" s="404" t="s">
        <v>22</v>
      </c>
      <c r="U35" s="405"/>
      <c r="V35" s="405"/>
      <c r="W35" s="405"/>
      <c r="X35" s="405"/>
      <c r="Y35" s="406"/>
      <c r="Z35" s="365">
        <v>54</v>
      </c>
      <c r="AA35" s="366"/>
      <c r="AB35" s="366"/>
      <c r="AC35" s="366"/>
      <c r="AD35" s="366"/>
      <c r="AE35" s="366"/>
      <c r="AF35" s="367"/>
      <c r="AG35" s="75" t="s">
        <v>4</v>
      </c>
      <c r="AH35" s="76"/>
      <c r="AI35" s="223" t="s">
        <v>24</v>
      </c>
      <c r="AJ35" s="224"/>
      <c r="AK35" s="224"/>
      <c r="AL35" s="224"/>
      <c r="AM35" s="225"/>
      <c r="AN35" s="274" t="s">
        <v>392</v>
      </c>
      <c r="AO35" s="275"/>
      <c r="AP35" s="275"/>
      <c r="AQ35" s="275"/>
      <c r="AR35" s="275"/>
      <c r="AS35" s="275"/>
      <c r="AT35" s="275"/>
      <c r="AU35" s="275"/>
      <c r="AV35" s="275"/>
      <c r="AW35" s="275"/>
      <c r="AX35" s="275"/>
      <c r="AY35" s="276"/>
      <c r="BA35" s="189" t="s">
        <v>19</v>
      </c>
      <c r="BB35" s="190"/>
      <c r="BC35" s="190"/>
      <c r="BD35" s="190"/>
      <c r="BE35" s="190"/>
      <c r="BF35" s="190"/>
      <c r="BG35" s="190"/>
      <c r="BH35" s="191"/>
    </row>
    <row r="36" spans="1:62" s="19" customFormat="1" ht="20.25" customHeight="1" thickBot="1">
      <c r="A36" s="177" t="s">
        <v>21</v>
      </c>
      <c r="B36" s="178"/>
      <c r="C36" s="178"/>
      <c r="D36" s="178"/>
      <c r="E36" s="178"/>
      <c r="F36" s="179"/>
      <c r="G36" s="321">
        <v>1234567</v>
      </c>
      <c r="H36" s="322"/>
      <c r="I36" s="322"/>
      <c r="J36" s="322"/>
      <c r="K36" s="322"/>
      <c r="L36" s="322"/>
      <c r="M36" s="322"/>
      <c r="N36" s="322"/>
      <c r="O36" s="322"/>
      <c r="P36" s="322"/>
      <c r="Q36" s="323"/>
      <c r="R36" s="73" t="s">
        <v>6</v>
      </c>
      <c r="S36" s="74" t="s">
        <v>5</v>
      </c>
      <c r="T36" s="407" t="s">
        <v>23</v>
      </c>
      <c r="U36" s="408"/>
      <c r="V36" s="408"/>
      <c r="W36" s="408"/>
      <c r="X36" s="408"/>
      <c r="Y36" s="409"/>
      <c r="Z36" s="324">
        <v>55</v>
      </c>
      <c r="AA36" s="325"/>
      <c r="AB36" s="325"/>
      <c r="AC36" s="325"/>
      <c r="AD36" s="325"/>
      <c r="AE36" s="325"/>
      <c r="AF36" s="326"/>
      <c r="AG36" s="77" t="s">
        <v>3</v>
      </c>
      <c r="AH36" s="76"/>
      <c r="AI36" s="223" t="s">
        <v>25</v>
      </c>
      <c r="AJ36" s="224"/>
      <c r="AK36" s="224"/>
      <c r="AL36" s="224"/>
      <c r="AM36" s="225"/>
      <c r="AN36" s="274" t="s">
        <v>395</v>
      </c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6"/>
      <c r="BA36" s="265">
        <v>1234</v>
      </c>
      <c r="BB36" s="266"/>
      <c r="BC36" s="266"/>
      <c r="BD36" s="266"/>
      <c r="BE36" s="266"/>
      <c r="BF36" s="266"/>
      <c r="BG36" s="266"/>
      <c r="BH36" s="267"/>
    </row>
    <row r="37" spans="1:62" s="19" customFormat="1" ht="8.1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AB37" s="64"/>
      <c r="AC37" s="64"/>
      <c r="AD37" s="64"/>
      <c r="AE37" s="64"/>
      <c r="AF37" s="64"/>
      <c r="AG37" s="64"/>
      <c r="AH37" s="78"/>
      <c r="AI37" s="78"/>
      <c r="AJ37" s="78"/>
      <c r="AK37" s="78"/>
      <c r="AL37" s="78"/>
      <c r="AM37" s="78"/>
      <c r="AN37" s="72"/>
      <c r="AO37" s="72"/>
      <c r="AP37" s="72"/>
      <c r="AQ37" s="72"/>
      <c r="AR37" s="79"/>
      <c r="AS37" s="79"/>
    </row>
    <row r="38" spans="1:62" s="19" customFormat="1" ht="20.25" customHeight="1">
      <c r="A38" s="80" t="s">
        <v>9</v>
      </c>
      <c r="B38" s="26" t="s">
        <v>49</v>
      </c>
      <c r="C38" s="46"/>
      <c r="D38" s="46"/>
      <c r="E38" s="46"/>
      <c r="F38" s="46"/>
      <c r="G38" s="46"/>
      <c r="H38" s="46"/>
      <c r="I38" s="46"/>
      <c r="J38" s="46"/>
      <c r="K38" s="81"/>
      <c r="L38" s="81"/>
      <c r="M38" s="81"/>
      <c r="N38" s="81"/>
      <c r="O38" s="82"/>
      <c r="P38" s="81"/>
      <c r="Q38" s="81"/>
      <c r="R38" s="82"/>
      <c r="S38" s="81"/>
      <c r="T38" s="81"/>
      <c r="U38" s="82"/>
      <c r="AB38" s="83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47"/>
      <c r="AN38" s="47"/>
      <c r="AO38" s="47"/>
      <c r="AP38" s="85"/>
      <c r="AQ38" s="83"/>
      <c r="AR38" s="84"/>
      <c r="AS38" s="84"/>
    </row>
    <row r="39" spans="1:62" s="19" customFormat="1" ht="20.25" customHeight="1">
      <c r="A39" s="339" t="s">
        <v>380</v>
      </c>
      <c r="B39" s="308" t="s">
        <v>376</v>
      </c>
      <c r="C39" s="289"/>
      <c r="D39" s="283" t="s">
        <v>399</v>
      </c>
      <c r="E39" s="284"/>
      <c r="F39" s="287" t="s">
        <v>403</v>
      </c>
      <c r="G39" s="288"/>
      <c r="H39" s="288"/>
      <c r="I39" s="289"/>
      <c r="J39" s="268" t="s">
        <v>412</v>
      </c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70"/>
      <c r="V39" s="86"/>
      <c r="W39" s="201" t="s">
        <v>34</v>
      </c>
      <c r="X39" s="202"/>
      <c r="Y39" s="202"/>
      <c r="Z39" s="203"/>
      <c r="AA39" s="201" t="s">
        <v>34</v>
      </c>
      <c r="AB39" s="202"/>
      <c r="AC39" s="202"/>
      <c r="AD39" s="203"/>
      <c r="AE39" s="201" t="s">
        <v>34</v>
      </c>
      <c r="AF39" s="202"/>
      <c r="AG39" s="202"/>
      <c r="AH39" s="203"/>
      <c r="AI39" s="201" t="s">
        <v>34</v>
      </c>
      <c r="AJ39" s="202"/>
      <c r="AK39" s="202"/>
      <c r="AL39" s="203"/>
      <c r="AM39" s="201" t="s">
        <v>34</v>
      </c>
      <c r="AN39" s="202"/>
      <c r="AO39" s="202"/>
      <c r="AP39" s="203"/>
      <c r="AQ39" s="201" t="s">
        <v>34</v>
      </c>
      <c r="AR39" s="202"/>
      <c r="AS39" s="202"/>
      <c r="AT39" s="203"/>
      <c r="AU39" s="201" t="s">
        <v>34</v>
      </c>
      <c r="AV39" s="202"/>
      <c r="AW39" s="202"/>
      <c r="AX39" s="203"/>
      <c r="AY39" s="201" t="s">
        <v>34</v>
      </c>
      <c r="AZ39" s="202"/>
      <c r="BA39" s="202"/>
      <c r="BB39" s="203"/>
      <c r="BC39" s="201" t="s">
        <v>34</v>
      </c>
      <c r="BD39" s="202"/>
      <c r="BE39" s="202"/>
      <c r="BF39" s="203"/>
      <c r="BG39" s="201" t="s">
        <v>34</v>
      </c>
      <c r="BH39" s="202"/>
      <c r="BI39" s="202"/>
      <c r="BJ39" s="203"/>
    </row>
    <row r="40" spans="1:62" s="19" customFormat="1" ht="20.25" customHeight="1" thickBot="1">
      <c r="A40" s="340"/>
      <c r="B40" s="290"/>
      <c r="C40" s="292"/>
      <c r="D40" s="285"/>
      <c r="E40" s="286"/>
      <c r="F40" s="290"/>
      <c r="G40" s="291"/>
      <c r="H40" s="291"/>
      <c r="I40" s="292"/>
      <c r="J40" s="271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3"/>
      <c r="V40" s="87"/>
      <c r="W40" s="204"/>
      <c r="X40" s="205"/>
      <c r="Y40" s="205"/>
      <c r="Z40" s="206"/>
      <c r="AA40" s="204"/>
      <c r="AB40" s="205"/>
      <c r="AC40" s="205"/>
      <c r="AD40" s="206"/>
      <c r="AE40" s="204"/>
      <c r="AF40" s="205"/>
      <c r="AG40" s="205"/>
      <c r="AH40" s="206"/>
      <c r="AI40" s="204"/>
      <c r="AJ40" s="205"/>
      <c r="AK40" s="205"/>
      <c r="AL40" s="206"/>
      <c r="AM40" s="204"/>
      <c r="AN40" s="205"/>
      <c r="AO40" s="205"/>
      <c r="AP40" s="206"/>
      <c r="AQ40" s="204"/>
      <c r="AR40" s="205"/>
      <c r="AS40" s="205"/>
      <c r="AT40" s="206"/>
      <c r="AU40" s="204"/>
      <c r="AV40" s="205"/>
      <c r="AW40" s="205"/>
      <c r="AX40" s="206"/>
      <c r="AY40" s="204"/>
      <c r="AZ40" s="205"/>
      <c r="BA40" s="205"/>
      <c r="BB40" s="206"/>
      <c r="BC40" s="204"/>
      <c r="BD40" s="205"/>
      <c r="BE40" s="205"/>
      <c r="BF40" s="206"/>
      <c r="BG40" s="204"/>
      <c r="BH40" s="205"/>
      <c r="BI40" s="205"/>
      <c r="BJ40" s="206"/>
    </row>
    <row r="41" spans="1:62" s="19" customFormat="1" ht="20.25" customHeight="1">
      <c r="A41" s="340"/>
      <c r="B41" s="277">
        <v>1</v>
      </c>
      <c r="C41" s="278"/>
      <c r="D41" s="302">
        <v>52</v>
      </c>
      <c r="E41" s="303"/>
      <c r="F41" s="293" t="str">
        <f>IFERROR(VLOOKUP(D41,'（編集しないでください）業種コード表'!$A$2:$B$50,2,FALSE),"（自動入力）")</f>
        <v>給食・調理</v>
      </c>
      <c r="G41" s="294"/>
      <c r="H41" s="294"/>
      <c r="I41" s="295"/>
      <c r="J41" s="312">
        <v>28950</v>
      </c>
      <c r="K41" s="313"/>
      <c r="L41" s="313"/>
      <c r="M41" s="313"/>
      <c r="N41" s="313"/>
      <c r="O41" s="313"/>
      <c r="P41" s="313"/>
      <c r="Q41" s="313"/>
      <c r="R41" s="313"/>
      <c r="S41" s="313"/>
      <c r="T41" s="314"/>
      <c r="U41" s="309" t="s">
        <v>377</v>
      </c>
      <c r="V41" s="88"/>
      <c r="W41" s="167" t="s">
        <v>450</v>
      </c>
      <c r="X41" s="168"/>
      <c r="Y41" s="168"/>
      <c r="Z41" s="169"/>
      <c r="AA41" s="167"/>
      <c r="AB41" s="168"/>
      <c r="AC41" s="168"/>
      <c r="AD41" s="169"/>
      <c r="AE41" s="167"/>
      <c r="AF41" s="168"/>
      <c r="AG41" s="168"/>
      <c r="AH41" s="169"/>
      <c r="AI41" s="167"/>
      <c r="AJ41" s="168"/>
      <c r="AK41" s="168"/>
      <c r="AL41" s="169"/>
      <c r="AM41" s="167"/>
      <c r="AN41" s="168"/>
      <c r="AO41" s="168"/>
      <c r="AP41" s="169"/>
      <c r="AQ41" s="167"/>
      <c r="AR41" s="168"/>
      <c r="AS41" s="168"/>
      <c r="AT41" s="169"/>
      <c r="AU41" s="167"/>
      <c r="AV41" s="168"/>
      <c r="AW41" s="168"/>
      <c r="AX41" s="169"/>
      <c r="AY41" s="167"/>
      <c r="AZ41" s="168"/>
      <c r="BA41" s="168"/>
      <c r="BB41" s="169"/>
      <c r="BC41" s="167"/>
      <c r="BD41" s="168"/>
      <c r="BE41" s="168"/>
      <c r="BF41" s="169"/>
      <c r="BG41" s="167"/>
      <c r="BH41" s="168"/>
      <c r="BI41" s="168"/>
      <c r="BJ41" s="169"/>
    </row>
    <row r="42" spans="1:62" s="19" customFormat="1" ht="20.25" customHeight="1" thickBot="1">
      <c r="A42" s="340"/>
      <c r="B42" s="279"/>
      <c r="C42" s="280"/>
      <c r="D42" s="304"/>
      <c r="E42" s="305"/>
      <c r="F42" s="296"/>
      <c r="G42" s="297"/>
      <c r="H42" s="297"/>
      <c r="I42" s="298"/>
      <c r="J42" s="315"/>
      <c r="K42" s="316"/>
      <c r="L42" s="316"/>
      <c r="M42" s="316"/>
      <c r="N42" s="316"/>
      <c r="O42" s="316"/>
      <c r="P42" s="316"/>
      <c r="Q42" s="316"/>
      <c r="R42" s="316"/>
      <c r="S42" s="316"/>
      <c r="T42" s="317"/>
      <c r="U42" s="310"/>
      <c r="V42" s="88"/>
      <c r="W42" s="164" t="str">
        <f>IFERROR(VLOOKUP($D41*100+W41,'（編集しないでください）業種コード表'!$D$2:$E$302,2,FALSE),"（自動入力）")</f>
        <v>給食調理</v>
      </c>
      <c r="X42" s="165"/>
      <c r="Y42" s="165"/>
      <c r="Z42" s="166"/>
      <c r="AA42" s="164" t="str">
        <f>IFERROR(VLOOKUP($D41*100+AA41,'（編集しないでください）業種コード表'!$D$2:$E$302,2,FALSE),"（自動入力）")</f>
        <v>（自動入力）</v>
      </c>
      <c r="AB42" s="165"/>
      <c r="AC42" s="165"/>
      <c r="AD42" s="166"/>
      <c r="AE42" s="164" t="str">
        <f>IFERROR(VLOOKUP($D41*100+AE41,'（編集しないでください）業種コード表'!$D$2:$E$302,2,FALSE),"（自動入力）")</f>
        <v>（自動入力）</v>
      </c>
      <c r="AF42" s="165"/>
      <c r="AG42" s="165"/>
      <c r="AH42" s="166"/>
      <c r="AI42" s="164" t="str">
        <f>IFERROR(VLOOKUP($D41*100+AI41,'（編集しないでください）業種コード表'!$D$2:$E$302,2,FALSE),"（自動入力）")</f>
        <v>（自動入力）</v>
      </c>
      <c r="AJ42" s="165"/>
      <c r="AK42" s="165"/>
      <c r="AL42" s="166"/>
      <c r="AM42" s="164" t="str">
        <f>IFERROR(VLOOKUP($D41*100+AM41,'（編集しないでください）業種コード表'!$D$2:$E$302,2,FALSE),"（自動入力）")</f>
        <v>（自動入力）</v>
      </c>
      <c r="AN42" s="165"/>
      <c r="AO42" s="165"/>
      <c r="AP42" s="166"/>
      <c r="AQ42" s="164" t="str">
        <f>IFERROR(VLOOKUP($D41*100+AQ41,'（編集しないでください）業種コード表'!$D$2:$E$302,2,FALSE),"（自動入力）")</f>
        <v>（自動入力）</v>
      </c>
      <c r="AR42" s="165"/>
      <c r="AS42" s="165"/>
      <c r="AT42" s="166"/>
      <c r="AU42" s="164" t="str">
        <f>IFERROR(VLOOKUP($D41*100+AU41,'（編集しないでください）業種コード表'!$D$2:$E$302,2,FALSE),"（自動入力）")</f>
        <v>（自動入力）</v>
      </c>
      <c r="AV42" s="165"/>
      <c r="AW42" s="165"/>
      <c r="AX42" s="166"/>
      <c r="AY42" s="164" t="str">
        <f>IFERROR(VLOOKUP($D41*100+AY41,'（編集しないでください）業種コード表'!$D$2:$E$302,2,FALSE),"（自動入力）")</f>
        <v>（自動入力）</v>
      </c>
      <c r="AZ42" s="165"/>
      <c r="BA42" s="165"/>
      <c r="BB42" s="166"/>
      <c r="BC42" s="164" t="str">
        <f>IFERROR(VLOOKUP($D41*100+BC41,'（編集しないでください）業種コード表'!$D$2:$E$302,2,FALSE),"（自動入力）")</f>
        <v>（自動入力）</v>
      </c>
      <c r="BD42" s="165"/>
      <c r="BE42" s="165"/>
      <c r="BF42" s="166"/>
      <c r="BG42" s="164" t="str">
        <f>IFERROR(VLOOKUP($D41*100+BG41,'（編集しないでください）業種コード表'!$D$2:$E$302,2,FALSE),"（自動入力）")</f>
        <v>（自動入力）</v>
      </c>
      <c r="BH42" s="165"/>
      <c r="BI42" s="165"/>
      <c r="BJ42" s="166"/>
    </row>
    <row r="43" spans="1:62" s="19" customFormat="1" ht="20.25" customHeight="1">
      <c r="A43" s="340"/>
      <c r="B43" s="281"/>
      <c r="C43" s="282"/>
      <c r="D43" s="306"/>
      <c r="E43" s="307"/>
      <c r="F43" s="299"/>
      <c r="G43" s="300"/>
      <c r="H43" s="300"/>
      <c r="I43" s="301"/>
      <c r="J43" s="318"/>
      <c r="K43" s="319"/>
      <c r="L43" s="319"/>
      <c r="M43" s="319"/>
      <c r="N43" s="319"/>
      <c r="O43" s="319"/>
      <c r="P43" s="319"/>
      <c r="Q43" s="319"/>
      <c r="R43" s="319"/>
      <c r="S43" s="319"/>
      <c r="T43" s="320"/>
      <c r="U43" s="311"/>
      <c r="V43" s="88"/>
      <c r="W43" s="167"/>
      <c r="X43" s="168"/>
      <c r="Y43" s="168"/>
      <c r="Z43" s="169"/>
      <c r="AA43" s="167"/>
      <c r="AB43" s="168"/>
      <c r="AC43" s="168"/>
      <c r="AD43" s="169"/>
      <c r="AE43" s="167"/>
      <c r="AF43" s="168"/>
      <c r="AG43" s="168"/>
      <c r="AH43" s="169"/>
      <c r="AI43" s="167"/>
      <c r="AJ43" s="168"/>
      <c r="AK43" s="168"/>
      <c r="AL43" s="169"/>
      <c r="AM43" s="167"/>
      <c r="AN43" s="168"/>
      <c r="AO43" s="168"/>
      <c r="AP43" s="169"/>
      <c r="AQ43" s="89" t="s">
        <v>400</v>
      </c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1"/>
    </row>
    <row r="44" spans="1:62" s="19" customFormat="1" ht="20.25" customHeight="1" thickBot="1">
      <c r="A44" s="340"/>
      <c r="B44" s="92"/>
      <c r="C44" s="93"/>
      <c r="D44" s="94"/>
      <c r="E44" s="94"/>
      <c r="F44" s="93"/>
      <c r="G44" s="93"/>
      <c r="H44" s="93"/>
      <c r="I44" s="93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68"/>
      <c r="V44" s="68"/>
      <c r="W44" s="173" t="str">
        <f>IFERROR(VLOOKUP($D41*100+W43,'（編集しないでください）業種コード表'!$D$2:$E$302,2,FALSE),"（自動入力）")</f>
        <v>（自動入力）</v>
      </c>
      <c r="X44" s="174"/>
      <c r="Y44" s="174"/>
      <c r="Z44" s="175"/>
      <c r="AA44" s="173" t="str">
        <f>IFERROR(VLOOKUP($D41*100+AA43,'（編集しないでください）業種コード表'!$D$2:$E$302,2,FALSE),"（自動入力）")</f>
        <v>（自動入力）</v>
      </c>
      <c r="AB44" s="174"/>
      <c r="AC44" s="174"/>
      <c r="AD44" s="175"/>
      <c r="AE44" s="173" t="str">
        <f>IFERROR(VLOOKUP($D41*100+AE43,'（編集しないでください）業種コード表'!$D$2:$E$302,2,FALSE),"（自動入力）")</f>
        <v>（自動入力）</v>
      </c>
      <c r="AF44" s="174"/>
      <c r="AG44" s="174"/>
      <c r="AH44" s="175"/>
      <c r="AI44" s="173" t="str">
        <f>IFERROR(VLOOKUP($D41*100+AI43,'（編集しないでください）業種コード表'!$D$2:$E$302,2,FALSE),"（自動入力）")</f>
        <v>（自動入力）</v>
      </c>
      <c r="AJ44" s="174"/>
      <c r="AK44" s="174"/>
      <c r="AL44" s="175"/>
      <c r="AM44" s="173" t="str">
        <f>IFERROR(VLOOKUP($D41*100+AM43,'（編集しないでください）業種コード表'!$D$2:$E$302,2,FALSE),"（自動入力）")</f>
        <v>（自動入力）</v>
      </c>
      <c r="AN44" s="174"/>
      <c r="AO44" s="174"/>
      <c r="AP44" s="175"/>
      <c r="AQ44" s="170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2"/>
    </row>
    <row r="45" spans="1:62" s="19" customFormat="1" ht="5.0999999999999996" customHeight="1" thickBot="1">
      <c r="A45" s="340"/>
      <c r="B45" s="92"/>
      <c r="C45" s="93"/>
      <c r="D45" s="94"/>
      <c r="E45" s="94"/>
      <c r="F45" s="93"/>
      <c r="G45" s="93"/>
      <c r="H45" s="93"/>
      <c r="I45" s="93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68"/>
      <c r="V45" s="68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</row>
    <row r="46" spans="1:62" s="19" customFormat="1" ht="20.25" customHeight="1">
      <c r="A46" s="340"/>
      <c r="B46" s="277">
        <v>2</v>
      </c>
      <c r="C46" s="278"/>
      <c r="D46" s="302">
        <v>46</v>
      </c>
      <c r="E46" s="303"/>
      <c r="F46" s="293" t="str">
        <f>IFERROR(VLOOKUP(D46,'（編集しないでください）業種コード表'!$A$2:$B$50,2,FALSE),"（自動入力）")</f>
        <v>電算業務</v>
      </c>
      <c r="G46" s="294"/>
      <c r="H46" s="294"/>
      <c r="I46" s="295"/>
      <c r="J46" s="312">
        <v>33300</v>
      </c>
      <c r="K46" s="313"/>
      <c r="L46" s="313"/>
      <c r="M46" s="313"/>
      <c r="N46" s="313"/>
      <c r="O46" s="313"/>
      <c r="P46" s="313"/>
      <c r="Q46" s="313"/>
      <c r="R46" s="313"/>
      <c r="S46" s="313"/>
      <c r="T46" s="314"/>
      <c r="U46" s="309" t="s">
        <v>377</v>
      </c>
      <c r="V46" s="88"/>
      <c r="W46" s="167" t="s">
        <v>450</v>
      </c>
      <c r="X46" s="168"/>
      <c r="Y46" s="168"/>
      <c r="Z46" s="169"/>
      <c r="AA46" s="167" t="s">
        <v>451</v>
      </c>
      <c r="AB46" s="168"/>
      <c r="AC46" s="168"/>
      <c r="AD46" s="169"/>
      <c r="AE46" s="167" t="s">
        <v>452</v>
      </c>
      <c r="AF46" s="168"/>
      <c r="AG46" s="168"/>
      <c r="AH46" s="169"/>
      <c r="AI46" s="167" t="s">
        <v>456</v>
      </c>
      <c r="AJ46" s="168"/>
      <c r="AK46" s="168"/>
      <c r="AL46" s="169"/>
      <c r="AM46" s="167" t="s">
        <v>454</v>
      </c>
      <c r="AN46" s="168"/>
      <c r="AO46" s="168"/>
      <c r="AP46" s="169"/>
      <c r="AQ46" s="167"/>
      <c r="AR46" s="168"/>
      <c r="AS46" s="168"/>
      <c r="AT46" s="169"/>
      <c r="AU46" s="167"/>
      <c r="AV46" s="168"/>
      <c r="AW46" s="168"/>
      <c r="AX46" s="169"/>
      <c r="AY46" s="167"/>
      <c r="AZ46" s="168"/>
      <c r="BA46" s="168"/>
      <c r="BB46" s="169"/>
      <c r="BC46" s="167"/>
      <c r="BD46" s="168"/>
      <c r="BE46" s="168"/>
      <c r="BF46" s="169"/>
      <c r="BG46" s="167"/>
      <c r="BH46" s="168"/>
      <c r="BI46" s="168"/>
      <c r="BJ46" s="169"/>
    </row>
    <row r="47" spans="1:62" s="19" customFormat="1" ht="20.25" customHeight="1" thickBot="1">
      <c r="A47" s="340"/>
      <c r="B47" s="279"/>
      <c r="C47" s="280"/>
      <c r="D47" s="304"/>
      <c r="E47" s="305"/>
      <c r="F47" s="296"/>
      <c r="G47" s="297"/>
      <c r="H47" s="297"/>
      <c r="I47" s="298"/>
      <c r="J47" s="315"/>
      <c r="K47" s="316"/>
      <c r="L47" s="316"/>
      <c r="M47" s="316"/>
      <c r="N47" s="316"/>
      <c r="O47" s="316"/>
      <c r="P47" s="316"/>
      <c r="Q47" s="316"/>
      <c r="R47" s="316"/>
      <c r="S47" s="316"/>
      <c r="T47" s="317"/>
      <c r="U47" s="310"/>
      <c r="V47" s="88"/>
      <c r="W47" s="164" t="str">
        <f>IFERROR(VLOOKUP($D46*100+W46,'（編集しないでください）業種コード表'!$D$2:$E$302,2,FALSE),"（自動入力）")</f>
        <v>システム開発</v>
      </c>
      <c r="X47" s="165"/>
      <c r="Y47" s="165"/>
      <c r="Z47" s="166"/>
      <c r="AA47" s="164" t="str">
        <f>IFERROR(VLOOKUP($D46*100+AA46,'（編集しないでください）業種コード表'!$D$2:$E$302,2,FALSE),"（自動入力）")</f>
        <v>プログラム開発</v>
      </c>
      <c r="AB47" s="165"/>
      <c r="AC47" s="165"/>
      <c r="AD47" s="166"/>
      <c r="AE47" s="164" t="str">
        <f>IFERROR(VLOOKUP($D46*100+AE46,'（編集しないでください）業種コード表'!$D$2:$E$302,2,FALSE),"（自動入力）")</f>
        <v>データ入力</v>
      </c>
      <c r="AF47" s="165"/>
      <c r="AG47" s="165"/>
      <c r="AH47" s="166"/>
      <c r="AI47" s="164" t="str">
        <f>IFERROR(VLOOKUP($D46*100+AI46,'（編集しないでください）業種コード表'!$D$2:$E$302,2,FALSE),"（自動入力）")</f>
        <v>電算処理</v>
      </c>
      <c r="AJ47" s="165"/>
      <c r="AK47" s="165"/>
      <c r="AL47" s="166"/>
      <c r="AM47" s="164" t="str">
        <f>IFERROR(VLOOKUP($D46*100+AM46,'（編集しないでください）業種コード表'!$D$2:$E$302,2,FALSE),"（自動入力）")</f>
        <v>その他</v>
      </c>
      <c r="AN47" s="165"/>
      <c r="AO47" s="165"/>
      <c r="AP47" s="166"/>
      <c r="AQ47" s="164" t="str">
        <f>IFERROR(VLOOKUP($D46*100+AQ46,'（編集しないでください）業種コード表'!$D$2:$E$302,2,FALSE),"（自動入力）")</f>
        <v>（自動入力）</v>
      </c>
      <c r="AR47" s="165"/>
      <c r="AS47" s="165"/>
      <c r="AT47" s="166"/>
      <c r="AU47" s="164" t="str">
        <f>IFERROR(VLOOKUP($D46*100+AU46,'（編集しないでください）業種コード表'!$D$2:$E$302,2,FALSE),"（自動入力）")</f>
        <v>（自動入力）</v>
      </c>
      <c r="AV47" s="165"/>
      <c r="AW47" s="165"/>
      <c r="AX47" s="166"/>
      <c r="AY47" s="164" t="str">
        <f>IFERROR(VLOOKUP($D46*100+AY46,'（編集しないでください）業種コード表'!$D$2:$E$302,2,FALSE),"（自動入力）")</f>
        <v>（自動入力）</v>
      </c>
      <c r="AZ47" s="165"/>
      <c r="BA47" s="165"/>
      <c r="BB47" s="166"/>
      <c r="BC47" s="164" t="str">
        <f>IFERROR(VLOOKUP($D46*100+BC46,'（編集しないでください）業種コード表'!$D$2:$E$302,2,FALSE),"（自動入力）")</f>
        <v>（自動入力）</v>
      </c>
      <c r="BD47" s="165"/>
      <c r="BE47" s="165"/>
      <c r="BF47" s="166"/>
      <c r="BG47" s="164" t="str">
        <f>IFERROR(VLOOKUP($D46*100+BG46,'（編集しないでください）業種コード表'!$D$2:$E$302,2,FALSE),"（自動入力）")</f>
        <v>（自動入力）</v>
      </c>
      <c r="BH47" s="165"/>
      <c r="BI47" s="165"/>
      <c r="BJ47" s="166"/>
    </row>
    <row r="48" spans="1:62" s="19" customFormat="1" ht="20.25" customHeight="1">
      <c r="A48" s="340"/>
      <c r="B48" s="281"/>
      <c r="C48" s="282"/>
      <c r="D48" s="306"/>
      <c r="E48" s="307"/>
      <c r="F48" s="299"/>
      <c r="G48" s="300"/>
      <c r="H48" s="300"/>
      <c r="I48" s="301"/>
      <c r="J48" s="318"/>
      <c r="K48" s="319"/>
      <c r="L48" s="319"/>
      <c r="M48" s="319"/>
      <c r="N48" s="319"/>
      <c r="O48" s="319"/>
      <c r="P48" s="319"/>
      <c r="Q48" s="319"/>
      <c r="R48" s="319"/>
      <c r="S48" s="319"/>
      <c r="T48" s="320"/>
      <c r="U48" s="311"/>
      <c r="V48" s="88"/>
      <c r="W48" s="167"/>
      <c r="X48" s="168"/>
      <c r="Y48" s="168"/>
      <c r="Z48" s="169"/>
      <c r="AA48" s="167"/>
      <c r="AB48" s="168"/>
      <c r="AC48" s="168"/>
      <c r="AD48" s="169"/>
      <c r="AE48" s="167"/>
      <c r="AF48" s="168"/>
      <c r="AG48" s="168"/>
      <c r="AH48" s="169"/>
      <c r="AI48" s="167"/>
      <c r="AJ48" s="168"/>
      <c r="AK48" s="168"/>
      <c r="AL48" s="169"/>
      <c r="AM48" s="167"/>
      <c r="AN48" s="168"/>
      <c r="AO48" s="168"/>
      <c r="AP48" s="169"/>
      <c r="AQ48" s="89" t="s">
        <v>400</v>
      </c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1"/>
    </row>
    <row r="49" spans="1:62" s="19" customFormat="1" ht="20.25" customHeight="1" thickBot="1">
      <c r="A49" s="340"/>
      <c r="B49" s="92"/>
      <c r="C49" s="93"/>
      <c r="D49" s="94"/>
      <c r="E49" s="94"/>
      <c r="F49" s="93"/>
      <c r="G49" s="93"/>
      <c r="H49" s="93"/>
      <c r="I49" s="93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68"/>
      <c r="V49" s="68"/>
      <c r="W49" s="173" t="str">
        <f>IFERROR(VLOOKUP($D46*100+W48,'（編集しないでください）業種コード表'!$D$2:$E$302,2,FALSE),"（自動入力）")</f>
        <v>（自動入力）</v>
      </c>
      <c r="X49" s="174"/>
      <c r="Y49" s="174"/>
      <c r="Z49" s="175"/>
      <c r="AA49" s="173" t="str">
        <f>IFERROR(VLOOKUP($D46*100+AA48,'（編集しないでください）業種コード表'!$D$2:$E$302,2,FALSE),"（自動入力）")</f>
        <v>（自動入力）</v>
      </c>
      <c r="AB49" s="174"/>
      <c r="AC49" s="174"/>
      <c r="AD49" s="175"/>
      <c r="AE49" s="173" t="str">
        <f>IFERROR(VLOOKUP($D46*100+AE48,'（編集しないでください）業種コード表'!$D$2:$E$302,2,FALSE),"（自動入力）")</f>
        <v>（自動入力）</v>
      </c>
      <c r="AF49" s="174"/>
      <c r="AG49" s="174"/>
      <c r="AH49" s="175"/>
      <c r="AI49" s="173" t="str">
        <f>IFERROR(VLOOKUP($D46*100+AI48,'（編集しないでください）業種コード表'!$D$2:$E$302,2,FALSE),"（自動入力）")</f>
        <v>（自動入力）</v>
      </c>
      <c r="AJ49" s="174"/>
      <c r="AK49" s="174"/>
      <c r="AL49" s="175"/>
      <c r="AM49" s="173" t="str">
        <f>IFERROR(VLOOKUP($D46*100+AM48,'（編集しないでください）業種コード表'!$D$2:$E$302,2,FALSE),"（自動入力）")</f>
        <v>（自動入力）</v>
      </c>
      <c r="AN49" s="174"/>
      <c r="AO49" s="174"/>
      <c r="AP49" s="175"/>
      <c r="AQ49" s="170" t="s">
        <v>522</v>
      </c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2"/>
    </row>
    <row r="50" spans="1:62" s="19" customFormat="1" ht="5.0999999999999996" customHeight="1" thickBot="1">
      <c r="A50" s="340"/>
      <c r="B50" s="92"/>
      <c r="C50" s="93"/>
      <c r="D50" s="94"/>
      <c r="E50" s="94"/>
      <c r="F50" s="93"/>
      <c r="G50" s="93"/>
      <c r="H50" s="93"/>
      <c r="I50" s="93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68"/>
      <c r="V50" s="68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</row>
    <row r="51" spans="1:62" s="19" customFormat="1" ht="20.25" customHeight="1">
      <c r="A51" s="340"/>
      <c r="B51" s="277">
        <v>3</v>
      </c>
      <c r="C51" s="278"/>
      <c r="D51" s="302">
        <v>1</v>
      </c>
      <c r="E51" s="303"/>
      <c r="F51" s="293" t="str">
        <f>IFERROR(VLOOKUP(D51,'（編集しないでください）業種コード表'!$A$2:$B$50,2,FALSE),"（自動入力）")</f>
        <v>文具</v>
      </c>
      <c r="G51" s="294"/>
      <c r="H51" s="294"/>
      <c r="I51" s="295"/>
      <c r="J51" s="312">
        <v>28350</v>
      </c>
      <c r="K51" s="313"/>
      <c r="L51" s="313"/>
      <c r="M51" s="313"/>
      <c r="N51" s="313"/>
      <c r="O51" s="313"/>
      <c r="P51" s="313"/>
      <c r="Q51" s="313"/>
      <c r="R51" s="313"/>
      <c r="S51" s="313"/>
      <c r="T51" s="314"/>
      <c r="U51" s="309" t="s">
        <v>377</v>
      </c>
      <c r="V51" s="88"/>
      <c r="W51" s="167" t="s">
        <v>450</v>
      </c>
      <c r="X51" s="168"/>
      <c r="Y51" s="168"/>
      <c r="Z51" s="169"/>
      <c r="AA51" s="167" t="s">
        <v>451</v>
      </c>
      <c r="AB51" s="168"/>
      <c r="AC51" s="168"/>
      <c r="AD51" s="169"/>
      <c r="AE51" s="167"/>
      <c r="AF51" s="168"/>
      <c r="AG51" s="168"/>
      <c r="AH51" s="169"/>
      <c r="AI51" s="167"/>
      <c r="AJ51" s="168"/>
      <c r="AK51" s="168"/>
      <c r="AL51" s="169"/>
      <c r="AM51" s="167"/>
      <c r="AN51" s="168"/>
      <c r="AO51" s="168"/>
      <c r="AP51" s="169"/>
      <c r="AQ51" s="167"/>
      <c r="AR51" s="168"/>
      <c r="AS51" s="168"/>
      <c r="AT51" s="169"/>
      <c r="AU51" s="167"/>
      <c r="AV51" s="168"/>
      <c r="AW51" s="168"/>
      <c r="AX51" s="169"/>
      <c r="AY51" s="167"/>
      <c r="AZ51" s="168"/>
      <c r="BA51" s="168"/>
      <c r="BB51" s="169"/>
      <c r="BC51" s="167"/>
      <c r="BD51" s="168"/>
      <c r="BE51" s="168"/>
      <c r="BF51" s="169"/>
      <c r="BG51" s="167"/>
      <c r="BH51" s="168"/>
      <c r="BI51" s="168"/>
      <c r="BJ51" s="169"/>
    </row>
    <row r="52" spans="1:62" s="19" customFormat="1" ht="20.25" customHeight="1" thickBot="1">
      <c r="A52" s="340"/>
      <c r="B52" s="279"/>
      <c r="C52" s="280"/>
      <c r="D52" s="304"/>
      <c r="E52" s="305"/>
      <c r="F52" s="296"/>
      <c r="G52" s="297"/>
      <c r="H52" s="297"/>
      <c r="I52" s="298"/>
      <c r="J52" s="315"/>
      <c r="K52" s="316"/>
      <c r="L52" s="316"/>
      <c r="M52" s="316"/>
      <c r="N52" s="316"/>
      <c r="O52" s="316"/>
      <c r="P52" s="316"/>
      <c r="Q52" s="316"/>
      <c r="R52" s="316"/>
      <c r="S52" s="316"/>
      <c r="T52" s="317"/>
      <c r="U52" s="310"/>
      <c r="V52" s="88"/>
      <c r="W52" s="164" t="str">
        <f>IFERROR(VLOOKUP($D51*100+W51,'（編集しないでください）業種コード表'!$D$2:$E$302,2,FALSE),"（自動入力）")</f>
        <v>文房具</v>
      </c>
      <c r="X52" s="165"/>
      <c r="Y52" s="165"/>
      <c r="Z52" s="166"/>
      <c r="AA52" s="164" t="str">
        <f>IFERROR(VLOOKUP($D51*100+AA51,'（編集しないでください）業種コード表'!$D$2:$E$302,2,FALSE),"（自動入力）")</f>
        <v>ゴム印</v>
      </c>
      <c r="AB52" s="165"/>
      <c r="AC52" s="165"/>
      <c r="AD52" s="166"/>
      <c r="AE52" s="164" t="str">
        <f>IFERROR(VLOOKUP($D51*100+AE51,'（編集しないでください）業種コード表'!$D$2:$E$302,2,FALSE),"（自動入力）")</f>
        <v>（自動入力）</v>
      </c>
      <c r="AF52" s="165"/>
      <c r="AG52" s="165"/>
      <c r="AH52" s="166"/>
      <c r="AI52" s="164" t="str">
        <f>IFERROR(VLOOKUP($D51*100+AI51,'（編集しないでください）業種コード表'!$D$2:$E$302,2,FALSE),"（自動入力）")</f>
        <v>（自動入力）</v>
      </c>
      <c r="AJ52" s="165"/>
      <c r="AK52" s="165"/>
      <c r="AL52" s="166"/>
      <c r="AM52" s="164" t="str">
        <f>IFERROR(VLOOKUP($D51*100+AM51,'（編集しないでください）業種コード表'!$D$2:$E$302,2,FALSE),"（自動入力）")</f>
        <v>（自動入力）</v>
      </c>
      <c r="AN52" s="165"/>
      <c r="AO52" s="165"/>
      <c r="AP52" s="166"/>
      <c r="AQ52" s="164" t="str">
        <f>IFERROR(VLOOKUP($D51*100+AQ51,'（編集しないでください）業種コード表'!$D$2:$E$302,2,FALSE),"（自動入力）")</f>
        <v>（自動入力）</v>
      </c>
      <c r="AR52" s="165"/>
      <c r="AS52" s="165"/>
      <c r="AT52" s="166"/>
      <c r="AU52" s="164" t="str">
        <f>IFERROR(VLOOKUP($D51*100+AU51,'（編集しないでください）業種コード表'!$D$2:$E$302,2,FALSE),"（自動入力）")</f>
        <v>（自動入力）</v>
      </c>
      <c r="AV52" s="165"/>
      <c r="AW52" s="165"/>
      <c r="AX52" s="166"/>
      <c r="AY52" s="164" t="str">
        <f>IFERROR(VLOOKUP($D51*100+AY51,'（編集しないでください）業種コード表'!$D$2:$E$302,2,FALSE),"（自動入力）")</f>
        <v>（自動入力）</v>
      </c>
      <c r="AZ52" s="165"/>
      <c r="BA52" s="165"/>
      <c r="BB52" s="166"/>
      <c r="BC52" s="164" t="str">
        <f>IFERROR(VLOOKUP($D51*100+BC51,'（編集しないでください）業種コード表'!$D$2:$E$302,2,FALSE),"（自動入力）")</f>
        <v>（自動入力）</v>
      </c>
      <c r="BD52" s="165"/>
      <c r="BE52" s="165"/>
      <c r="BF52" s="166"/>
      <c r="BG52" s="164" t="str">
        <f>IFERROR(VLOOKUP($D51*100+BG51,'（編集しないでください）業種コード表'!$D$2:$E$302,2,FALSE),"（自動入力）")</f>
        <v>（自動入力）</v>
      </c>
      <c r="BH52" s="165"/>
      <c r="BI52" s="165"/>
      <c r="BJ52" s="166"/>
    </row>
    <row r="53" spans="1:62" s="19" customFormat="1" ht="20.25" customHeight="1">
      <c r="A53" s="340"/>
      <c r="B53" s="281"/>
      <c r="C53" s="282"/>
      <c r="D53" s="306"/>
      <c r="E53" s="307"/>
      <c r="F53" s="299"/>
      <c r="G53" s="300"/>
      <c r="H53" s="300"/>
      <c r="I53" s="301"/>
      <c r="J53" s="318"/>
      <c r="K53" s="319"/>
      <c r="L53" s="319"/>
      <c r="M53" s="319"/>
      <c r="N53" s="319"/>
      <c r="O53" s="319"/>
      <c r="P53" s="319"/>
      <c r="Q53" s="319"/>
      <c r="R53" s="319"/>
      <c r="S53" s="319"/>
      <c r="T53" s="320"/>
      <c r="U53" s="311"/>
      <c r="V53" s="88"/>
      <c r="W53" s="167"/>
      <c r="X53" s="168"/>
      <c r="Y53" s="168"/>
      <c r="Z53" s="169"/>
      <c r="AA53" s="167"/>
      <c r="AB53" s="168"/>
      <c r="AC53" s="168"/>
      <c r="AD53" s="169"/>
      <c r="AE53" s="167"/>
      <c r="AF53" s="168"/>
      <c r="AG53" s="168"/>
      <c r="AH53" s="169"/>
      <c r="AI53" s="167"/>
      <c r="AJ53" s="168"/>
      <c r="AK53" s="168"/>
      <c r="AL53" s="169"/>
      <c r="AM53" s="167"/>
      <c r="AN53" s="168"/>
      <c r="AO53" s="168"/>
      <c r="AP53" s="169"/>
      <c r="AQ53" s="89" t="s">
        <v>400</v>
      </c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1"/>
    </row>
    <row r="54" spans="1:62" s="19" customFormat="1" ht="20.25" customHeight="1" thickBot="1">
      <c r="A54" s="340"/>
      <c r="B54" s="92"/>
      <c r="C54" s="93"/>
      <c r="D54" s="94"/>
      <c r="E54" s="94"/>
      <c r="F54" s="93"/>
      <c r="G54" s="93"/>
      <c r="H54" s="93"/>
      <c r="I54" s="93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68"/>
      <c r="V54" s="68"/>
      <c r="W54" s="173" t="str">
        <f>IFERROR(VLOOKUP($D51*100+W53,'（編集しないでください）業種コード表'!$D$2:$E$302,2,FALSE),"（自動入力）")</f>
        <v>（自動入力）</v>
      </c>
      <c r="X54" s="174"/>
      <c r="Y54" s="174"/>
      <c r="Z54" s="175"/>
      <c r="AA54" s="173" t="str">
        <f>IFERROR(VLOOKUP($D51*100+AA53,'（編集しないでください）業種コード表'!$D$2:$E$302,2,FALSE),"（自動入力）")</f>
        <v>（自動入力）</v>
      </c>
      <c r="AB54" s="174"/>
      <c r="AC54" s="174"/>
      <c r="AD54" s="175"/>
      <c r="AE54" s="173" t="str">
        <f>IFERROR(VLOOKUP($D51*100+AE53,'（編集しないでください）業種コード表'!$D$2:$E$302,2,FALSE),"（自動入力）")</f>
        <v>（自動入力）</v>
      </c>
      <c r="AF54" s="174"/>
      <c r="AG54" s="174"/>
      <c r="AH54" s="175"/>
      <c r="AI54" s="173" t="str">
        <f>IFERROR(VLOOKUP($D51*100+AI53,'（編集しないでください）業種コード表'!$D$2:$E$302,2,FALSE),"（自動入力）")</f>
        <v>（自動入力）</v>
      </c>
      <c r="AJ54" s="174"/>
      <c r="AK54" s="174"/>
      <c r="AL54" s="175"/>
      <c r="AM54" s="173" t="str">
        <f>IFERROR(VLOOKUP($D51*100+AM53,'（編集しないでください）業種コード表'!$D$2:$E$302,2,FALSE),"（自動入力）")</f>
        <v>（自動入力）</v>
      </c>
      <c r="AN54" s="174"/>
      <c r="AO54" s="174"/>
      <c r="AP54" s="175"/>
      <c r="AQ54" s="170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2"/>
    </row>
    <row r="55" spans="1:62" s="19" customFormat="1" ht="5.0999999999999996" customHeight="1" thickBot="1">
      <c r="A55" s="340"/>
      <c r="B55" s="92"/>
      <c r="C55" s="93"/>
      <c r="D55" s="94"/>
      <c r="E55" s="94"/>
      <c r="F55" s="93"/>
      <c r="G55" s="93"/>
      <c r="H55" s="93"/>
      <c r="I55" s="93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68"/>
      <c r="V55" s="68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</row>
    <row r="56" spans="1:62" s="19" customFormat="1" ht="20.25" customHeight="1">
      <c r="A56" s="340"/>
      <c r="B56" s="277">
        <v>4</v>
      </c>
      <c r="C56" s="278"/>
      <c r="D56" s="302">
        <v>26</v>
      </c>
      <c r="E56" s="303"/>
      <c r="F56" s="293" t="str">
        <f>IFERROR(VLOOKUP(D56,'（編集しないでください）業種コード表'!$A$2:$B$50,2,FALSE),"（自動入力）")</f>
        <v>その他の物品</v>
      </c>
      <c r="G56" s="294"/>
      <c r="H56" s="294"/>
      <c r="I56" s="295"/>
      <c r="J56" s="312">
        <v>32440</v>
      </c>
      <c r="K56" s="313"/>
      <c r="L56" s="313"/>
      <c r="M56" s="313"/>
      <c r="N56" s="313"/>
      <c r="O56" s="313"/>
      <c r="P56" s="313"/>
      <c r="Q56" s="313"/>
      <c r="R56" s="313"/>
      <c r="S56" s="313"/>
      <c r="T56" s="314"/>
      <c r="U56" s="309" t="s">
        <v>377</v>
      </c>
      <c r="V56" s="88"/>
      <c r="W56" s="167" t="s">
        <v>450</v>
      </c>
      <c r="X56" s="168"/>
      <c r="Y56" s="168"/>
      <c r="Z56" s="169"/>
      <c r="AA56" s="167"/>
      <c r="AB56" s="168"/>
      <c r="AC56" s="168"/>
      <c r="AD56" s="169"/>
      <c r="AE56" s="167"/>
      <c r="AF56" s="168"/>
      <c r="AG56" s="168"/>
      <c r="AH56" s="169"/>
      <c r="AI56" s="167"/>
      <c r="AJ56" s="168"/>
      <c r="AK56" s="168"/>
      <c r="AL56" s="169"/>
      <c r="AM56" s="167"/>
      <c r="AN56" s="168"/>
      <c r="AO56" s="168"/>
      <c r="AP56" s="169"/>
      <c r="AQ56" s="167"/>
      <c r="AR56" s="168"/>
      <c r="AS56" s="168"/>
      <c r="AT56" s="169"/>
      <c r="AU56" s="167"/>
      <c r="AV56" s="168"/>
      <c r="AW56" s="168"/>
      <c r="AX56" s="169"/>
      <c r="AY56" s="167"/>
      <c r="AZ56" s="168"/>
      <c r="BA56" s="168"/>
      <c r="BB56" s="169"/>
      <c r="BC56" s="167"/>
      <c r="BD56" s="168"/>
      <c r="BE56" s="168"/>
      <c r="BF56" s="169"/>
      <c r="BG56" s="167"/>
      <c r="BH56" s="168"/>
      <c r="BI56" s="168"/>
      <c r="BJ56" s="169"/>
    </row>
    <row r="57" spans="1:62" s="19" customFormat="1" ht="20.25" customHeight="1" thickBot="1">
      <c r="A57" s="340"/>
      <c r="B57" s="279"/>
      <c r="C57" s="280"/>
      <c r="D57" s="304"/>
      <c r="E57" s="305"/>
      <c r="F57" s="296"/>
      <c r="G57" s="297"/>
      <c r="H57" s="297"/>
      <c r="I57" s="298"/>
      <c r="J57" s="315"/>
      <c r="K57" s="316"/>
      <c r="L57" s="316"/>
      <c r="M57" s="316"/>
      <c r="N57" s="316"/>
      <c r="O57" s="316"/>
      <c r="P57" s="316"/>
      <c r="Q57" s="316"/>
      <c r="R57" s="316"/>
      <c r="S57" s="316"/>
      <c r="T57" s="317"/>
      <c r="U57" s="310"/>
      <c r="V57" s="88"/>
      <c r="W57" s="164" t="str">
        <f>IFERROR(VLOOKUP($D56*100+W56,'（編集しないでください）業種コード表'!$D$2:$E$302,2,FALSE),"（自動入力）")</f>
        <v>その他の物品</v>
      </c>
      <c r="X57" s="165"/>
      <c r="Y57" s="165"/>
      <c r="Z57" s="166"/>
      <c r="AA57" s="164" t="str">
        <f>IFERROR(VLOOKUP($D56*100+AA56,'（編集しないでください）業種コード表'!$D$2:$E$302,2,FALSE),"（自動入力）")</f>
        <v>（自動入力）</v>
      </c>
      <c r="AB57" s="165"/>
      <c r="AC57" s="165"/>
      <c r="AD57" s="166"/>
      <c r="AE57" s="164" t="str">
        <f>IFERROR(VLOOKUP($D56*100+AE56,'（編集しないでください）業種コード表'!$D$2:$E$302,2,FALSE),"（自動入力）")</f>
        <v>（自動入力）</v>
      </c>
      <c r="AF57" s="165"/>
      <c r="AG57" s="165"/>
      <c r="AH57" s="166"/>
      <c r="AI57" s="164" t="str">
        <f>IFERROR(VLOOKUP($D56*100+AI56,'（編集しないでください）業種コード表'!$D$2:$E$302,2,FALSE),"（自動入力）")</f>
        <v>（自動入力）</v>
      </c>
      <c r="AJ57" s="165"/>
      <c r="AK57" s="165"/>
      <c r="AL57" s="166"/>
      <c r="AM57" s="164" t="str">
        <f>IFERROR(VLOOKUP($D56*100+AM56,'（編集しないでください）業種コード表'!$D$2:$E$302,2,FALSE),"（自動入力）")</f>
        <v>（自動入力）</v>
      </c>
      <c r="AN57" s="165"/>
      <c r="AO57" s="165"/>
      <c r="AP57" s="166"/>
      <c r="AQ57" s="164" t="str">
        <f>IFERROR(VLOOKUP($D56*100+AQ56,'（編集しないでください）業種コード表'!$D$2:$E$302,2,FALSE),"（自動入力）")</f>
        <v>（自動入力）</v>
      </c>
      <c r="AR57" s="165"/>
      <c r="AS57" s="165"/>
      <c r="AT57" s="166"/>
      <c r="AU57" s="164" t="str">
        <f>IFERROR(VLOOKUP($D56*100+AU56,'（編集しないでください）業種コード表'!$D$2:$E$302,2,FALSE),"（自動入力）")</f>
        <v>（自動入力）</v>
      </c>
      <c r="AV57" s="165"/>
      <c r="AW57" s="165"/>
      <c r="AX57" s="166"/>
      <c r="AY57" s="164" t="str">
        <f>IFERROR(VLOOKUP($D56*100+AY56,'（編集しないでください）業種コード表'!$D$2:$E$302,2,FALSE),"（自動入力）")</f>
        <v>（自動入力）</v>
      </c>
      <c r="AZ57" s="165"/>
      <c r="BA57" s="165"/>
      <c r="BB57" s="166"/>
      <c r="BC57" s="164" t="str">
        <f>IFERROR(VLOOKUP($D56*100+BC56,'（編集しないでください）業種コード表'!$D$2:$E$302,2,FALSE),"（自動入力）")</f>
        <v>（自動入力）</v>
      </c>
      <c r="BD57" s="165"/>
      <c r="BE57" s="165"/>
      <c r="BF57" s="166"/>
      <c r="BG57" s="164" t="str">
        <f>IFERROR(VLOOKUP($D56*100+BG56,'（編集しないでください）業種コード表'!$D$2:$E$302,2,FALSE),"（自動入力）")</f>
        <v>（自動入力）</v>
      </c>
      <c r="BH57" s="165"/>
      <c r="BI57" s="165"/>
      <c r="BJ57" s="166"/>
    </row>
    <row r="58" spans="1:62" s="19" customFormat="1" ht="20.25" customHeight="1">
      <c r="A58" s="340"/>
      <c r="B58" s="281"/>
      <c r="C58" s="282"/>
      <c r="D58" s="306"/>
      <c r="E58" s="307"/>
      <c r="F58" s="299"/>
      <c r="G58" s="300"/>
      <c r="H58" s="300"/>
      <c r="I58" s="301"/>
      <c r="J58" s="318"/>
      <c r="K58" s="319"/>
      <c r="L58" s="319"/>
      <c r="M58" s="319"/>
      <c r="N58" s="319"/>
      <c r="O58" s="319"/>
      <c r="P58" s="319"/>
      <c r="Q58" s="319"/>
      <c r="R58" s="319"/>
      <c r="S58" s="319"/>
      <c r="T58" s="320"/>
      <c r="U58" s="311"/>
      <c r="V58" s="88"/>
      <c r="W58" s="167"/>
      <c r="X58" s="168"/>
      <c r="Y58" s="168"/>
      <c r="Z58" s="169"/>
      <c r="AA58" s="167"/>
      <c r="AB58" s="168"/>
      <c r="AC58" s="168"/>
      <c r="AD58" s="169"/>
      <c r="AE58" s="167"/>
      <c r="AF58" s="168"/>
      <c r="AG58" s="168"/>
      <c r="AH58" s="169"/>
      <c r="AI58" s="167"/>
      <c r="AJ58" s="168"/>
      <c r="AK58" s="168"/>
      <c r="AL58" s="169"/>
      <c r="AM58" s="167"/>
      <c r="AN58" s="168"/>
      <c r="AO58" s="168"/>
      <c r="AP58" s="169"/>
      <c r="AQ58" s="89" t="s">
        <v>400</v>
      </c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1"/>
    </row>
    <row r="59" spans="1:62" s="19" customFormat="1" ht="20.25" customHeight="1" thickBot="1">
      <c r="A59" s="340"/>
      <c r="B59" s="92"/>
      <c r="C59" s="93"/>
      <c r="D59" s="94"/>
      <c r="E59" s="94"/>
      <c r="F59" s="93"/>
      <c r="G59" s="93"/>
      <c r="H59" s="93"/>
      <c r="I59" s="93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68"/>
      <c r="V59" s="68"/>
      <c r="W59" s="173" t="str">
        <f>IFERROR(VLOOKUP($D56*100+W58,'（編集しないでください）業種コード表'!$D$2:$E$302,2,FALSE),"（自動入力）")</f>
        <v>（自動入力）</v>
      </c>
      <c r="X59" s="174"/>
      <c r="Y59" s="174"/>
      <c r="Z59" s="175"/>
      <c r="AA59" s="173" t="str">
        <f>IFERROR(VLOOKUP($D56*100+AA58,'（編集しないでください）業種コード表'!$D$2:$E$302,2,FALSE),"（自動入力）")</f>
        <v>（自動入力）</v>
      </c>
      <c r="AB59" s="174"/>
      <c r="AC59" s="174"/>
      <c r="AD59" s="175"/>
      <c r="AE59" s="173" t="str">
        <f>IFERROR(VLOOKUP($D56*100+AE58,'（編集しないでください）業種コード表'!$D$2:$E$302,2,FALSE),"（自動入力）")</f>
        <v>（自動入力）</v>
      </c>
      <c r="AF59" s="174"/>
      <c r="AG59" s="174"/>
      <c r="AH59" s="175"/>
      <c r="AI59" s="173" t="str">
        <f>IFERROR(VLOOKUP($D56*100+AI58,'（編集しないでください）業種コード表'!$D$2:$E$302,2,FALSE),"（自動入力）")</f>
        <v>（自動入力）</v>
      </c>
      <c r="AJ59" s="174"/>
      <c r="AK59" s="174"/>
      <c r="AL59" s="175"/>
      <c r="AM59" s="173" t="str">
        <f>IFERROR(VLOOKUP($D56*100+AM58,'（編集しないでください）業種コード表'!$D$2:$E$302,2,FALSE),"（自動入力）")</f>
        <v>（自動入力）</v>
      </c>
      <c r="AN59" s="174"/>
      <c r="AO59" s="174"/>
      <c r="AP59" s="175"/>
      <c r="AQ59" s="170" t="s">
        <v>523</v>
      </c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2"/>
    </row>
    <row r="60" spans="1:62" s="19" customFormat="1" ht="5.0999999999999996" customHeight="1" thickBot="1">
      <c r="A60" s="340"/>
      <c r="B60" s="92"/>
      <c r="C60" s="93"/>
      <c r="D60" s="94"/>
      <c r="E60" s="94"/>
      <c r="F60" s="93"/>
      <c r="G60" s="93"/>
      <c r="H60" s="93"/>
      <c r="I60" s="93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68"/>
      <c r="V60" s="68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</row>
    <row r="61" spans="1:62" s="19" customFormat="1" ht="20.25" customHeight="1">
      <c r="A61" s="340"/>
      <c r="B61" s="277">
        <v>5</v>
      </c>
      <c r="C61" s="278"/>
      <c r="D61" s="302"/>
      <c r="E61" s="303"/>
      <c r="F61" s="293" t="str">
        <f>IFERROR(VLOOKUP(D61,'（編集しないでください）業種コード表'!$A$2:$B$50,2,FALSE),"（自動入力）")</f>
        <v>（自動入力）</v>
      </c>
      <c r="G61" s="294"/>
      <c r="H61" s="294"/>
      <c r="I61" s="295"/>
      <c r="J61" s="312"/>
      <c r="K61" s="313"/>
      <c r="L61" s="313"/>
      <c r="M61" s="313"/>
      <c r="N61" s="313"/>
      <c r="O61" s="313"/>
      <c r="P61" s="313"/>
      <c r="Q61" s="313"/>
      <c r="R61" s="313"/>
      <c r="S61" s="313"/>
      <c r="T61" s="314"/>
      <c r="U61" s="309" t="s">
        <v>377</v>
      </c>
      <c r="V61" s="88"/>
      <c r="W61" s="167"/>
      <c r="X61" s="168"/>
      <c r="Y61" s="168"/>
      <c r="Z61" s="169"/>
      <c r="AA61" s="167"/>
      <c r="AB61" s="168"/>
      <c r="AC61" s="168"/>
      <c r="AD61" s="169"/>
      <c r="AE61" s="167"/>
      <c r="AF61" s="168"/>
      <c r="AG61" s="168"/>
      <c r="AH61" s="169"/>
      <c r="AI61" s="167"/>
      <c r="AJ61" s="168"/>
      <c r="AK61" s="168"/>
      <c r="AL61" s="169"/>
      <c r="AM61" s="167"/>
      <c r="AN61" s="168"/>
      <c r="AO61" s="168"/>
      <c r="AP61" s="169"/>
      <c r="AQ61" s="167"/>
      <c r="AR61" s="168"/>
      <c r="AS61" s="168"/>
      <c r="AT61" s="169"/>
      <c r="AU61" s="167"/>
      <c r="AV61" s="168"/>
      <c r="AW61" s="168"/>
      <c r="AX61" s="169"/>
      <c r="AY61" s="167"/>
      <c r="AZ61" s="168"/>
      <c r="BA61" s="168"/>
      <c r="BB61" s="169"/>
      <c r="BC61" s="167"/>
      <c r="BD61" s="168"/>
      <c r="BE61" s="168"/>
      <c r="BF61" s="169"/>
      <c r="BG61" s="167"/>
      <c r="BH61" s="168"/>
      <c r="BI61" s="168"/>
      <c r="BJ61" s="169"/>
    </row>
    <row r="62" spans="1:62" s="19" customFormat="1" ht="20.25" customHeight="1" thickBot="1">
      <c r="A62" s="340"/>
      <c r="B62" s="279"/>
      <c r="C62" s="280"/>
      <c r="D62" s="304"/>
      <c r="E62" s="305"/>
      <c r="F62" s="296"/>
      <c r="G62" s="297"/>
      <c r="H62" s="297"/>
      <c r="I62" s="298"/>
      <c r="J62" s="315"/>
      <c r="K62" s="316"/>
      <c r="L62" s="316"/>
      <c r="M62" s="316"/>
      <c r="N62" s="316"/>
      <c r="O62" s="316"/>
      <c r="P62" s="316"/>
      <c r="Q62" s="316"/>
      <c r="R62" s="316"/>
      <c r="S62" s="316"/>
      <c r="T62" s="317"/>
      <c r="U62" s="310"/>
      <c r="V62" s="88"/>
      <c r="W62" s="164" t="str">
        <f>IFERROR(VLOOKUP($D61*100+W61,'（編集しないでください）業種コード表'!$D$2:$E$302,2,FALSE),"（自動入力）")</f>
        <v>（自動入力）</v>
      </c>
      <c r="X62" s="165"/>
      <c r="Y62" s="165"/>
      <c r="Z62" s="166"/>
      <c r="AA62" s="164" t="str">
        <f>IFERROR(VLOOKUP($D61*100+AA61,'（編集しないでください）業種コード表'!$D$2:$E$302,2,FALSE),"（自動入力）")</f>
        <v>（自動入力）</v>
      </c>
      <c r="AB62" s="165"/>
      <c r="AC62" s="165"/>
      <c r="AD62" s="166"/>
      <c r="AE62" s="164" t="str">
        <f>IFERROR(VLOOKUP($D61*100+AE61,'（編集しないでください）業種コード表'!$D$2:$E$302,2,FALSE),"（自動入力）")</f>
        <v>（自動入力）</v>
      </c>
      <c r="AF62" s="165"/>
      <c r="AG62" s="165"/>
      <c r="AH62" s="166"/>
      <c r="AI62" s="164" t="str">
        <f>IFERROR(VLOOKUP($D61*100+AI61,'（編集しないでください）業種コード表'!$D$2:$E$302,2,FALSE),"（自動入力）")</f>
        <v>（自動入力）</v>
      </c>
      <c r="AJ62" s="165"/>
      <c r="AK62" s="165"/>
      <c r="AL62" s="166"/>
      <c r="AM62" s="164" t="str">
        <f>IFERROR(VLOOKUP($D61*100+AM61,'（編集しないでください）業種コード表'!$D$2:$E$302,2,FALSE),"（自動入力）")</f>
        <v>（自動入力）</v>
      </c>
      <c r="AN62" s="165"/>
      <c r="AO62" s="165"/>
      <c r="AP62" s="166"/>
      <c r="AQ62" s="164" t="str">
        <f>IFERROR(VLOOKUP($D61*100+AQ61,'（編集しないでください）業種コード表'!$D$2:$E$302,2,FALSE),"（自動入力）")</f>
        <v>（自動入力）</v>
      </c>
      <c r="AR62" s="165"/>
      <c r="AS62" s="165"/>
      <c r="AT62" s="166"/>
      <c r="AU62" s="164" t="str">
        <f>IFERROR(VLOOKUP($D61*100+AU61,'（編集しないでください）業種コード表'!$D$2:$E$302,2,FALSE),"（自動入力）")</f>
        <v>（自動入力）</v>
      </c>
      <c r="AV62" s="165"/>
      <c r="AW62" s="165"/>
      <c r="AX62" s="166"/>
      <c r="AY62" s="164" t="str">
        <f>IFERROR(VLOOKUP($D61*100+AY61,'（編集しないでください）業種コード表'!$D$2:$E$302,2,FALSE),"（自動入力）")</f>
        <v>（自動入力）</v>
      </c>
      <c r="AZ62" s="165"/>
      <c r="BA62" s="165"/>
      <c r="BB62" s="166"/>
      <c r="BC62" s="164" t="str">
        <f>IFERROR(VLOOKUP($D61*100+BC61,'（編集しないでください）業種コード表'!$D$2:$E$302,2,FALSE),"（自動入力）")</f>
        <v>（自動入力）</v>
      </c>
      <c r="BD62" s="165"/>
      <c r="BE62" s="165"/>
      <c r="BF62" s="166"/>
      <c r="BG62" s="164" t="str">
        <f>IFERROR(VLOOKUP($D61*100+BG61,'（編集しないでください）業種コード表'!$D$2:$E$302,2,FALSE),"（自動入力）")</f>
        <v>（自動入力）</v>
      </c>
      <c r="BH62" s="165"/>
      <c r="BI62" s="165"/>
      <c r="BJ62" s="166"/>
    </row>
    <row r="63" spans="1:62" s="19" customFormat="1" ht="20.25" customHeight="1">
      <c r="A63" s="340"/>
      <c r="B63" s="281"/>
      <c r="C63" s="282"/>
      <c r="D63" s="306"/>
      <c r="E63" s="307"/>
      <c r="F63" s="299"/>
      <c r="G63" s="300"/>
      <c r="H63" s="300"/>
      <c r="I63" s="301"/>
      <c r="J63" s="318"/>
      <c r="K63" s="319"/>
      <c r="L63" s="319"/>
      <c r="M63" s="319"/>
      <c r="N63" s="319"/>
      <c r="O63" s="319"/>
      <c r="P63" s="319"/>
      <c r="Q63" s="319"/>
      <c r="R63" s="319"/>
      <c r="S63" s="319"/>
      <c r="T63" s="320"/>
      <c r="U63" s="311"/>
      <c r="V63" s="88"/>
      <c r="W63" s="167"/>
      <c r="X63" s="168"/>
      <c r="Y63" s="168"/>
      <c r="Z63" s="169"/>
      <c r="AA63" s="167"/>
      <c r="AB63" s="168"/>
      <c r="AC63" s="168"/>
      <c r="AD63" s="169"/>
      <c r="AE63" s="167"/>
      <c r="AF63" s="168"/>
      <c r="AG63" s="168"/>
      <c r="AH63" s="169"/>
      <c r="AI63" s="167"/>
      <c r="AJ63" s="168"/>
      <c r="AK63" s="168"/>
      <c r="AL63" s="169"/>
      <c r="AM63" s="167"/>
      <c r="AN63" s="168"/>
      <c r="AO63" s="168"/>
      <c r="AP63" s="169"/>
      <c r="AQ63" s="89" t="s">
        <v>400</v>
      </c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1"/>
    </row>
    <row r="64" spans="1:62" s="19" customFormat="1" ht="20.25" customHeight="1" thickBot="1">
      <c r="A64" s="340"/>
      <c r="B64" s="92"/>
      <c r="C64" s="93"/>
      <c r="D64" s="94"/>
      <c r="E64" s="94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68"/>
      <c r="V64" s="68"/>
      <c r="W64" s="173" t="str">
        <f>IFERROR(VLOOKUP($D61*100+W63,'（編集しないでください）業種コード表'!$D$2:$E$302,2,FALSE),"（自動入力）")</f>
        <v>（自動入力）</v>
      </c>
      <c r="X64" s="174"/>
      <c r="Y64" s="174"/>
      <c r="Z64" s="175"/>
      <c r="AA64" s="173" t="str">
        <f>IFERROR(VLOOKUP($D61*100+AA63,'（編集しないでください）業種コード表'!$D$2:$E$302,2,FALSE),"（自動入力）")</f>
        <v>（自動入力）</v>
      </c>
      <c r="AB64" s="174"/>
      <c r="AC64" s="174"/>
      <c r="AD64" s="175"/>
      <c r="AE64" s="173" t="str">
        <f>IFERROR(VLOOKUP($D61*100+AE63,'（編集しないでください）業種コード表'!$D$2:$E$302,2,FALSE),"（自動入力）")</f>
        <v>（自動入力）</v>
      </c>
      <c r="AF64" s="174"/>
      <c r="AG64" s="174"/>
      <c r="AH64" s="175"/>
      <c r="AI64" s="173" t="str">
        <f>IFERROR(VLOOKUP($D61*100+AI63,'（編集しないでください）業種コード表'!$D$2:$E$302,2,FALSE),"（自動入力）")</f>
        <v>（自動入力）</v>
      </c>
      <c r="AJ64" s="174"/>
      <c r="AK64" s="174"/>
      <c r="AL64" s="175"/>
      <c r="AM64" s="173" t="str">
        <f>IFERROR(VLOOKUP($D61*100+AM63,'（編集しないでください）業種コード表'!$D$2:$E$302,2,FALSE),"（自動入力）")</f>
        <v>（自動入力）</v>
      </c>
      <c r="AN64" s="174"/>
      <c r="AO64" s="174"/>
      <c r="AP64" s="175"/>
      <c r="AQ64" s="170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2"/>
    </row>
    <row r="65" spans="1:64" s="19" customFormat="1" ht="20.25" customHeight="1" thickBot="1">
      <c r="A65" s="340"/>
      <c r="B65" s="342" t="s">
        <v>64</v>
      </c>
      <c r="C65" s="343"/>
      <c r="D65" s="343"/>
      <c r="E65" s="343"/>
      <c r="F65" s="343"/>
      <c r="G65" s="343"/>
      <c r="H65" s="343"/>
      <c r="I65" s="344"/>
      <c r="J65" s="390">
        <v>2100</v>
      </c>
      <c r="K65" s="391"/>
      <c r="L65" s="391"/>
      <c r="M65" s="391"/>
      <c r="N65" s="391"/>
      <c r="O65" s="391"/>
      <c r="P65" s="391"/>
      <c r="Q65" s="391"/>
      <c r="R65" s="391"/>
      <c r="S65" s="391"/>
      <c r="T65" s="392"/>
      <c r="U65" s="97" t="s">
        <v>378</v>
      </c>
      <c r="V65" s="98"/>
      <c r="W65" s="95"/>
      <c r="X65" s="95"/>
      <c r="Y65" s="95"/>
      <c r="Z65" s="95"/>
      <c r="AA65" s="99"/>
      <c r="AB65" s="95"/>
      <c r="AC65" s="95"/>
      <c r="AD65" s="95"/>
      <c r="AE65" s="95"/>
      <c r="AF65" s="99"/>
      <c r="AG65" s="95"/>
      <c r="AH65" s="95"/>
      <c r="AI65" s="95"/>
      <c r="AJ65" s="95"/>
      <c r="AK65" s="99"/>
      <c r="AL65" s="95"/>
      <c r="AM65" s="95"/>
      <c r="AN65" s="95"/>
      <c r="AO65" s="95"/>
      <c r="AP65" s="99"/>
      <c r="AQ65" s="95"/>
      <c r="AR65" s="95"/>
      <c r="AS65" s="95"/>
      <c r="AT65" s="95"/>
      <c r="AU65" s="99"/>
      <c r="AV65" s="95"/>
      <c r="AW65" s="95"/>
      <c r="AX65" s="95"/>
      <c r="AY65" s="95"/>
      <c r="AZ65" s="99"/>
      <c r="BA65" s="95"/>
      <c r="BB65" s="95"/>
      <c r="BC65" s="95"/>
      <c r="BD65" s="95"/>
      <c r="BE65" s="99"/>
      <c r="BF65" s="96"/>
      <c r="BG65" s="96"/>
      <c r="BH65" s="96"/>
      <c r="BI65" s="96"/>
      <c r="BJ65" s="100"/>
      <c r="BK65" s="100"/>
    </row>
    <row r="66" spans="1:64" s="19" customFormat="1" ht="20.25" customHeight="1" thickBot="1">
      <c r="A66" s="341"/>
      <c r="B66" s="345" t="s">
        <v>12</v>
      </c>
      <c r="C66" s="346"/>
      <c r="D66" s="346"/>
      <c r="E66" s="346"/>
      <c r="F66" s="346"/>
      <c r="G66" s="346"/>
      <c r="H66" s="346"/>
      <c r="I66" s="347"/>
      <c r="J66" s="393">
        <f>J41+J46+J51+J56+J61+J65</f>
        <v>125140</v>
      </c>
      <c r="K66" s="394"/>
      <c r="L66" s="394"/>
      <c r="M66" s="394"/>
      <c r="N66" s="394"/>
      <c r="O66" s="394"/>
      <c r="P66" s="394"/>
      <c r="Q66" s="394"/>
      <c r="R66" s="394"/>
      <c r="S66" s="394"/>
      <c r="T66" s="395"/>
      <c r="U66" s="101" t="s">
        <v>378</v>
      </c>
      <c r="V66" s="102"/>
      <c r="W66" s="103"/>
      <c r="AK66" s="104"/>
      <c r="AP66" s="47"/>
      <c r="BJ66" s="100"/>
      <c r="BK66" s="100"/>
    </row>
    <row r="67" spans="1:64" s="19" customFormat="1" ht="8.1" customHeight="1" thickBot="1">
      <c r="A67" s="27"/>
      <c r="B67" s="105"/>
      <c r="C67" s="105"/>
      <c r="D67" s="105"/>
      <c r="E67" s="105"/>
      <c r="F67" s="105"/>
      <c r="G67" s="105"/>
      <c r="H67" s="105"/>
      <c r="I67" s="105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7"/>
      <c r="W67" s="98"/>
      <c r="X67" s="103"/>
      <c r="AL67" s="104"/>
      <c r="AQ67" s="47"/>
      <c r="BK67" s="100"/>
      <c r="BL67" s="100"/>
    </row>
    <row r="68" spans="1:64" s="19" customFormat="1" ht="20.25" customHeight="1">
      <c r="A68" s="108" t="s">
        <v>360</v>
      </c>
      <c r="B68" s="109"/>
      <c r="C68" s="109"/>
      <c r="D68" s="109"/>
      <c r="E68" s="109"/>
      <c r="F68" s="109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1"/>
      <c r="T68" s="112"/>
      <c r="U68" s="112"/>
      <c r="V68" s="112"/>
      <c r="W68" s="112"/>
      <c r="X68" s="113" t="s">
        <v>367</v>
      </c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3" t="s">
        <v>372</v>
      </c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3" t="s">
        <v>374</v>
      </c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</row>
    <row r="69" spans="1:64" s="19" customFormat="1" ht="20.25" customHeight="1">
      <c r="B69" s="114" t="s">
        <v>366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 t="s">
        <v>363</v>
      </c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 t="s">
        <v>368</v>
      </c>
      <c r="Y69" s="114"/>
      <c r="Z69" s="114"/>
      <c r="AA69" s="115"/>
      <c r="AB69" s="114"/>
      <c r="AC69" s="114"/>
      <c r="AD69" s="115"/>
      <c r="AE69" s="114"/>
      <c r="AF69" s="114"/>
      <c r="AG69" s="114"/>
      <c r="AH69" s="114"/>
      <c r="AI69" s="114"/>
      <c r="AJ69" s="114"/>
      <c r="AK69" s="114" t="s">
        <v>371</v>
      </c>
      <c r="AO69" s="114"/>
      <c r="AP69" s="114"/>
      <c r="AQ69" s="114"/>
      <c r="AR69" s="114"/>
      <c r="AS69" s="114"/>
      <c r="AT69" s="114"/>
      <c r="AU69" s="114"/>
      <c r="AV69" s="114"/>
      <c r="AW69" s="114" t="s">
        <v>375</v>
      </c>
      <c r="AX69" s="115"/>
      <c r="AY69" s="116"/>
    </row>
    <row r="70" spans="1:64" s="19" customFormat="1" ht="20.25" customHeight="1">
      <c r="B70" s="114" t="s">
        <v>361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 t="s">
        <v>364</v>
      </c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 t="s">
        <v>369</v>
      </c>
      <c r="Y70" s="114"/>
      <c r="Z70" s="114"/>
      <c r="AA70" s="115"/>
      <c r="AB70" s="114"/>
      <c r="AC70" s="114"/>
      <c r="AD70" s="115"/>
      <c r="AE70" s="114"/>
      <c r="AF70" s="114"/>
      <c r="AG70" s="114"/>
      <c r="AH70" s="114"/>
      <c r="AI70" s="114"/>
      <c r="AJ70" s="114"/>
      <c r="AK70" s="114" t="s">
        <v>447</v>
      </c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5"/>
      <c r="AY70" s="116"/>
    </row>
    <row r="71" spans="1:64" s="19" customFormat="1" ht="20.25" customHeight="1">
      <c r="B71" s="114" t="s">
        <v>362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 t="s">
        <v>365</v>
      </c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 t="s">
        <v>370</v>
      </c>
      <c r="Y71" s="114"/>
      <c r="Z71" s="114"/>
      <c r="AA71" s="115"/>
      <c r="AB71" s="114"/>
      <c r="AC71" s="114"/>
      <c r="AD71" s="115"/>
      <c r="AE71" s="114"/>
      <c r="AF71" s="114"/>
      <c r="AG71" s="114"/>
      <c r="AH71" s="114"/>
      <c r="AI71" s="114"/>
      <c r="AJ71" s="114"/>
      <c r="AK71" s="114" t="s">
        <v>373</v>
      </c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Y71" s="22" t="s">
        <v>525</v>
      </c>
    </row>
    <row r="72" spans="1:64" s="19" customFormat="1" ht="20.25" customHeight="1"/>
    <row r="73" spans="1:64" s="19" customFormat="1" ht="20.25" customHeight="1"/>
    <row r="74" spans="1:64" s="19" customFormat="1" ht="20.25" customHeight="1"/>
    <row r="75" spans="1:64" s="19" customFormat="1" ht="20.25" customHeight="1">
      <c r="A75" s="28"/>
      <c r="B75" s="28"/>
      <c r="C75" s="28"/>
      <c r="D75" s="28"/>
      <c r="E75" s="28"/>
      <c r="F75" s="28"/>
      <c r="G75" s="28"/>
      <c r="H75" s="28"/>
      <c r="I75" s="28"/>
    </row>
    <row r="76" spans="1:64" s="19" customFormat="1" ht="20.25" customHeight="1">
      <c r="A76" s="28"/>
      <c r="B76" s="28"/>
      <c r="C76" s="28"/>
      <c r="D76" s="28"/>
      <c r="E76" s="28"/>
      <c r="F76" s="28"/>
      <c r="G76" s="28"/>
      <c r="H76" s="28"/>
      <c r="I76" s="28"/>
    </row>
  </sheetData>
  <mergeCells count="350">
    <mergeCell ref="J56:T58"/>
    <mergeCell ref="J61:T63"/>
    <mergeCell ref="J65:T65"/>
    <mergeCell ref="J66:T66"/>
    <mergeCell ref="G5:S5"/>
    <mergeCell ref="I11:K11"/>
    <mergeCell ref="M11:P11"/>
    <mergeCell ref="F51:I53"/>
    <mergeCell ref="F56:I58"/>
    <mergeCell ref="T35:Y35"/>
    <mergeCell ref="T36:Y36"/>
    <mergeCell ref="F61:I63"/>
    <mergeCell ref="E27:H27"/>
    <mergeCell ref="B12:H12"/>
    <mergeCell ref="I12:P12"/>
    <mergeCell ref="Q12:W12"/>
    <mergeCell ref="X12:AD12"/>
    <mergeCell ref="B16:H16"/>
    <mergeCell ref="I16:L16"/>
    <mergeCell ref="N16:Q16"/>
    <mergeCell ref="D51:E53"/>
    <mergeCell ref="D46:E48"/>
    <mergeCell ref="U61:U63"/>
    <mergeCell ref="U51:U53"/>
    <mergeCell ref="AN6:AP6"/>
    <mergeCell ref="AR6:AU6"/>
    <mergeCell ref="T29:W29"/>
    <mergeCell ref="T32:W32"/>
    <mergeCell ref="Y29:Z29"/>
    <mergeCell ref="Y32:Z32"/>
    <mergeCell ref="AB29:AC29"/>
    <mergeCell ref="AB32:AC32"/>
    <mergeCell ref="AG3:AR3"/>
    <mergeCell ref="AS31:AV31"/>
    <mergeCell ref="AF29:AF32"/>
    <mergeCell ref="AG29:AK30"/>
    <mergeCell ref="AL29:AM29"/>
    <mergeCell ref="AL30:AM30"/>
    <mergeCell ref="AN30:BI30"/>
    <mergeCell ref="AX31:BA31"/>
    <mergeCell ref="AG32:AM32"/>
    <mergeCell ref="AN32:AQ32"/>
    <mergeCell ref="AS32:AV32"/>
    <mergeCell ref="AX32:BA32"/>
    <mergeCell ref="AX26:BA26"/>
    <mergeCell ref="AG27:AM28"/>
    <mergeCell ref="AN27:BI28"/>
    <mergeCell ref="AF22:AF28"/>
    <mergeCell ref="E30:H30"/>
    <mergeCell ref="A32:H32"/>
    <mergeCell ref="I32:S32"/>
    <mergeCell ref="A31:D31"/>
    <mergeCell ref="A30:D30"/>
    <mergeCell ref="I30:S30"/>
    <mergeCell ref="T30:AD30"/>
    <mergeCell ref="E31:H31"/>
    <mergeCell ref="G35:Q35"/>
    <mergeCell ref="Z35:AF35"/>
    <mergeCell ref="U56:U58"/>
    <mergeCell ref="AA46:AD46"/>
    <mergeCell ref="J46:T48"/>
    <mergeCell ref="J51:T53"/>
    <mergeCell ref="A27:D27"/>
    <mergeCell ref="A28:D28"/>
    <mergeCell ref="E28:H28"/>
    <mergeCell ref="W42:Z42"/>
    <mergeCell ref="W41:Z41"/>
    <mergeCell ref="W43:Z43"/>
    <mergeCell ref="I31:S31"/>
    <mergeCell ref="T31:AD31"/>
    <mergeCell ref="I27:S27"/>
    <mergeCell ref="I28:S28"/>
    <mergeCell ref="T27:AD27"/>
    <mergeCell ref="T28:AD28"/>
    <mergeCell ref="I29:S29"/>
    <mergeCell ref="A35:F35"/>
    <mergeCell ref="A36:F36"/>
    <mergeCell ref="A39:A66"/>
    <mergeCell ref="B65:I65"/>
    <mergeCell ref="B66:I66"/>
    <mergeCell ref="U46:U48"/>
    <mergeCell ref="A29:H29"/>
    <mergeCell ref="U41:U43"/>
    <mergeCell ref="AI43:AL43"/>
    <mergeCell ref="AU41:AX41"/>
    <mergeCell ref="AU42:AX42"/>
    <mergeCell ref="AY41:BB41"/>
    <mergeCell ref="AI35:AM35"/>
    <mergeCell ref="AI36:AM36"/>
    <mergeCell ref="W49:Z49"/>
    <mergeCell ref="J41:T43"/>
    <mergeCell ref="G36:Q36"/>
    <mergeCell ref="Z36:AF36"/>
    <mergeCell ref="W47:Z47"/>
    <mergeCell ref="W48:Z48"/>
    <mergeCell ref="AA47:AD47"/>
    <mergeCell ref="AA48:AD48"/>
    <mergeCell ref="AM44:AP44"/>
    <mergeCell ref="AQ41:AT41"/>
    <mergeCell ref="AQ42:AT42"/>
    <mergeCell ref="AI42:AL42"/>
    <mergeCell ref="AI41:AL41"/>
    <mergeCell ref="W44:Z44"/>
    <mergeCell ref="AA41:AD41"/>
    <mergeCell ref="AA42:AD42"/>
    <mergeCell ref="AA43:AD43"/>
    <mergeCell ref="B51:C53"/>
    <mergeCell ref="B56:C58"/>
    <mergeCell ref="B61:C63"/>
    <mergeCell ref="D39:E40"/>
    <mergeCell ref="F39:I40"/>
    <mergeCell ref="F41:I43"/>
    <mergeCell ref="F46:I48"/>
    <mergeCell ref="D56:E58"/>
    <mergeCell ref="D41:E43"/>
    <mergeCell ref="D61:E63"/>
    <mergeCell ref="B39:C40"/>
    <mergeCell ref="B41:C43"/>
    <mergeCell ref="B46:C48"/>
    <mergeCell ref="AA44:AD44"/>
    <mergeCell ref="AE41:AH41"/>
    <mergeCell ref="AE42:AH42"/>
    <mergeCell ref="AE43:AH43"/>
    <mergeCell ref="AE44:AH44"/>
    <mergeCell ref="AQ44:BJ44"/>
    <mergeCell ref="AI44:AL44"/>
    <mergeCell ref="AM41:AP41"/>
    <mergeCell ref="AM42:AP42"/>
    <mergeCell ref="AM43:AP43"/>
    <mergeCell ref="AG22:AM22"/>
    <mergeCell ref="AL24:AM24"/>
    <mergeCell ref="AN24:BI24"/>
    <mergeCell ref="AA39:AD40"/>
    <mergeCell ref="AE39:AH40"/>
    <mergeCell ref="AI39:AL40"/>
    <mergeCell ref="AQ39:AT40"/>
    <mergeCell ref="AU39:AX40"/>
    <mergeCell ref="BA35:BH35"/>
    <mergeCell ref="BG39:BJ40"/>
    <mergeCell ref="BA36:BH36"/>
    <mergeCell ref="AY39:BB40"/>
    <mergeCell ref="AG26:AM26"/>
    <mergeCell ref="AG31:AM31"/>
    <mergeCell ref="AN31:AQ31"/>
    <mergeCell ref="AN29:BI29"/>
    <mergeCell ref="AX25:BA25"/>
    <mergeCell ref="I23:AD24"/>
    <mergeCell ref="J39:U40"/>
    <mergeCell ref="AN35:AY35"/>
    <mergeCell ref="AN36:AY36"/>
    <mergeCell ref="AM39:AP40"/>
    <mergeCell ref="W39:Z40"/>
    <mergeCell ref="A21:A24"/>
    <mergeCell ref="B22:F24"/>
    <mergeCell ref="G23:H24"/>
    <mergeCell ref="BC15:BF15"/>
    <mergeCell ref="AG15:AQ15"/>
    <mergeCell ref="AG16:AM16"/>
    <mergeCell ref="AN16:BI16"/>
    <mergeCell ref="AL17:AM17"/>
    <mergeCell ref="AN17:BI17"/>
    <mergeCell ref="A11:A18"/>
    <mergeCell ref="B11:H11"/>
    <mergeCell ref="Q11:W11"/>
    <mergeCell ref="X11:AD11"/>
    <mergeCell ref="B13:H14"/>
    <mergeCell ref="I13:AD13"/>
    <mergeCell ref="I14:AD14"/>
    <mergeCell ref="B15:H15"/>
    <mergeCell ref="I15:L15"/>
    <mergeCell ref="N15:Q15"/>
    <mergeCell ref="S15:V15"/>
    <mergeCell ref="G22:H22"/>
    <mergeCell ref="I22:AD22"/>
    <mergeCell ref="AN22:BI22"/>
    <mergeCell ref="AG23:AK24"/>
    <mergeCell ref="S16:V16"/>
    <mergeCell ref="B17:H18"/>
    <mergeCell ref="I17:AD18"/>
    <mergeCell ref="AG21:AQ21"/>
    <mergeCell ref="B20:D20"/>
    <mergeCell ref="AF16:AF19"/>
    <mergeCell ref="AG17:AK19"/>
    <mergeCell ref="AL18:AM19"/>
    <mergeCell ref="AN18:BI19"/>
    <mergeCell ref="B21:H21"/>
    <mergeCell ref="BC7:BI7"/>
    <mergeCell ref="AG11:AM11"/>
    <mergeCell ref="AN11:AQ11"/>
    <mergeCell ref="AS11:AV11"/>
    <mergeCell ref="AX11:BA11"/>
    <mergeCell ref="G4:R4"/>
    <mergeCell ref="B10:N10"/>
    <mergeCell ref="A6:F8"/>
    <mergeCell ref="G6:H6"/>
    <mergeCell ref="I6:AD6"/>
    <mergeCell ref="AG10:AM10"/>
    <mergeCell ref="AN10:AQ10"/>
    <mergeCell ref="AS10:AV10"/>
    <mergeCell ref="A4:F4"/>
    <mergeCell ref="AG8:AM9"/>
    <mergeCell ref="AN8:BI8"/>
    <mergeCell ref="A5:F5"/>
    <mergeCell ref="T5:AD5"/>
    <mergeCell ref="AN9:BI9"/>
    <mergeCell ref="AX10:BA10"/>
    <mergeCell ref="G7:H8"/>
    <mergeCell ref="I7:AD8"/>
    <mergeCell ref="AF6:AF13"/>
    <mergeCell ref="AF4:AM5"/>
    <mergeCell ref="AM46:AP46"/>
    <mergeCell ref="AM47:AP47"/>
    <mergeCell ref="AM48:AP48"/>
    <mergeCell ref="AM49:AP49"/>
    <mergeCell ref="AQ46:AT46"/>
    <mergeCell ref="AQ47:AT47"/>
    <mergeCell ref="M1:AV1"/>
    <mergeCell ref="AG6:AM6"/>
    <mergeCell ref="AG7:AM7"/>
    <mergeCell ref="AN7:AU7"/>
    <mergeCell ref="AV7:BB7"/>
    <mergeCell ref="AN4:BI5"/>
    <mergeCell ref="AG12:AM13"/>
    <mergeCell ref="AN12:BI13"/>
    <mergeCell ref="I21:AD21"/>
    <mergeCell ref="BC39:BF40"/>
    <mergeCell ref="AG25:AM25"/>
    <mergeCell ref="AN25:AQ25"/>
    <mergeCell ref="AL23:AM23"/>
    <mergeCell ref="AN23:BI23"/>
    <mergeCell ref="AS25:AV25"/>
    <mergeCell ref="AN26:AQ26"/>
    <mergeCell ref="AS26:AV26"/>
    <mergeCell ref="W46:Z46"/>
    <mergeCell ref="AA49:AD49"/>
    <mergeCell ref="AE46:AH46"/>
    <mergeCell ref="AE47:AH47"/>
    <mergeCell ref="AE48:AH48"/>
    <mergeCell ref="AE49:AH49"/>
    <mergeCell ref="AI46:AL46"/>
    <mergeCell ref="AI47:AL47"/>
    <mergeCell ref="AI48:AL48"/>
    <mergeCell ref="AI49:AL49"/>
    <mergeCell ref="W53:Z53"/>
    <mergeCell ref="W54:Z54"/>
    <mergeCell ref="AA51:AD51"/>
    <mergeCell ref="AA52:AD52"/>
    <mergeCell ref="AA53:AD53"/>
    <mergeCell ref="AA54:AD54"/>
    <mergeCell ref="AE51:AH51"/>
    <mergeCell ref="AE52:AH52"/>
    <mergeCell ref="AE53:AH53"/>
    <mergeCell ref="W51:Z51"/>
    <mergeCell ref="AE54:AH54"/>
    <mergeCell ref="W52:Z52"/>
    <mergeCell ref="AI53:AL53"/>
    <mergeCell ref="AI54:AL54"/>
    <mergeCell ref="AM51:AP51"/>
    <mergeCell ref="AM52:AP52"/>
    <mergeCell ref="AM53:AP53"/>
    <mergeCell ref="AM54:AP54"/>
    <mergeCell ref="AQ51:AT51"/>
    <mergeCell ref="AQ52:AT52"/>
    <mergeCell ref="AI51:AL51"/>
    <mergeCell ref="AQ54:BJ54"/>
    <mergeCell ref="AI52:AL52"/>
    <mergeCell ref="AI58:AL58"/>
    <mergeCell ref="AI59:AL59"/>
    <mergeCell ref="AM56:AP56"/>
    <mergeCell ref="AM57:AP57"/>
    <mergeCell ref="AM58:AP58"/>
    <mergeCell ref="AM59:AP59"/>
    <mergeCell ref="AQ56:AT56"/>
    <mergeCell ref="AQ57:AT57"/>
    <mergeCell ref="W58:Z58"/>
    <mergeCell ref="W59:Z59"/>
    <mergeCell ref="AA56:AD56"/>
    <mergeCell ref="AA57:AD57"/>
    <mergeCell ref="AA58:AD58"/>
    <mergeCell ref="AA59:AD59"/>
    <mergeCell ref="AE56:AH56"/>
    <mergeCell ref="AE57:AH57"/>
    <mergeCell ref="AE58:AH58"/>
    <mergeCell ref="AE59:AH59"/>
    <mergeCell ref="W56:Z56"/>
    <mergeCell ref="W57:Z57"/>
    <mergeCell ref="AI56:AL56"/>
    <mergeCell ref="AI57:AL57"/>
    <mergeCell ref="AQ59:BJ59"/>
    <mergeCell ref="AI64:AL64"/>
    <mergeCell ref="AM61:AP61"/>
    <mergeCell ref="AM62:AP62"/>
    <mergeCell ref="AM63:AP63"/>
    <mergeCell ref="AM64:AP64"/>
    <mergeCell ref="AQ61:AT61"/>
    <mergeCell ref="AQ62:AT62"/>
    <mergeCell ref="W64:Z64"/>
    <mergeCell ref="AA61:AD61"/>
    <mergeCell ref="AA62:AD62"/>
    <mergeCell ref="AA63:AD63"/>
    <mergeCell ref="AA64:AD64"/>
    <mergeCell ref="AE61:AH61"/>
    <mergeCell ref="AE62:AH62"/>
    <mergeCell ref="AE63:AH63"/>
    <mergeCell ref="AE64:AH64"/>
    <mergeCell ref="W61:Z61"/>
    <mergeCell ref="W62:Z62"/>
    <mergeCell ref="W63:Z63"/>
    <mergeCell ref="AI61:AL61"/>
    <mergeCell ref="AI62:AL62"/>
    <mergeCell ref="AI63:AL63"/>
    <mergeCell ref="AQ64:BJ64"/>
    <mergeCell ref="AY61:BB61"/>
    <mergeCell ref="AU46:AX46"/>
    <mergeCell ref="BG42:BJ42"/>
    <mergeCell ref="BG46:BJ46"/>
    <mergeCell ref="BG47:BJ47"/>
    <mergeCell ref="BG51:BJ51"/>
    <mergeCell ref="AU47:AX47"/>
    <mergeCell ref="AY46:BB46"/>
    <mergeCell ref="AY47:BB47"/>
    <mergeCell ref="BC41:BF41"/>
    <mergeCell ref="BC42:BF42"/>
    <mergeCell ref="BC46:BF46"/>
    <mergeCell ref="BC47:BF47"/>
    <mergeCell ref="BC51:BF51"/>
    <mergeCell ref="AY42:BB42"/>
    <mergeCell ref="BG41:BJ41"/>
    <mergeCell ref="AQ49:BJ49"/>
    <mergeCell ref="AY62:BB62"/>
    <mergeCell ref="BG61:BJ61"/>
    <mergeCell ref="BC61:BF61"/>
    <mergeCell ref="BC62:BF62"/>
    <mergeCell ref="AU52:AX52"/>
    <mergeCell ref="AU51:AX51"/>
    <mergeCell ref="AY51:BB51"/>
    <mergeCell ref="AY52:BB52"/>
    <mergeCell ref="AU61:AX61"/>
    <mergeCell ref="AU62:AX62"/>
    <mergeCell ref="AU56:AX56"/>
    <mergeCell ref="AY56:BB56"/>
    <mergeCell ref="AY57:BB57"/>
    <mergeCell ref="BG56:BJ56"/>
    <mergeCell ref="BG57:BJ57"/>
    <mergeCell ref="AU57:AX57"/>
    <mergeCell ref="BG52:BJ52"/>
    <mergeCell ref="BC52:BF52"/>
    <mergeCell ref="BC56:BF56"/>
    <mergeCell ref="BC57:BF57"/>
    <mergeCell ref="BG62:BJ62"/>
  </mergeCells>
  <phoneticPr fontId="2"/>
  <conditionalFormatting sqref="E28 Y29 AB29">
    <cfRule type="expression" dxfId="18" priority="18">
      <formula>$E$28="無"</formula>
    </cfRule>
  </conditionalFormatting>
  <conditionalFormatting sqref="E31 I31 T31:T32 Y32 AB32">
    <cfRule type="expression" dxfId="17" priority="16">
      <formula>$E$31="無"</formula>
    </cfRule>
  </conditionalFormatting>
  <conditionalFormatting sqref="F41:I43">
    <cfRule type="containsText" dxfId="16" priority="26" operator="containsText" text="自動入力">
      <formula>NOT(ISERROR(SEARCH("自動入力",F41)))</formula>
    </cfRule>
  </conditionalFormatting>
  <conditionalFormatting sqref="F46:I48">
    <cfRule type="containsText" dxfId="15" priority="25" operator="containsText" text="自動入力">
      <formula>NOT(ISERROR(SEARCH("自動入力",F46)))</formula>
    </cfRule>
  </conditionalFormatting>
  <conditionalFormatting sqref="F51:I53">
    <cfRule type="containsText" dxfId="14" priority="24" operator="containsText" text="自動入力">
      <formula>NOT(ISERROR(SEARCH("自動入力",F51)))</formula>
    </cfRule>
  </conditionalFormatting>
  <conditionalFormatting sqref="F56:I58">
    <cfRule type="containsText" dxfId="13" priority="23" operator="containsText" text="自動入力">
      <formula>NOT(ISERROR(SEARCH("自動入力",F56)))</formula>
    </cfRule>
  </conditionalFormatting>
  <conditionalFormatting sqref="F61:I63">
    <cfRule type="containsText" dxfId="12" priority="22" operator="containsText" text="自動入力">
      <formula>NOT(ISERROR(SEARCH("自動入力",F61)))</formula>
    </cfRule>
  </conditionalFormatting>
  <conditionalFormatting sqref="I28:AD28">
    <cfRule type="expression" dxfId="11" priority="1">
      <formula>$E$28="無"</formula>
    </cfRule>
  </conditionalFormatting>
  <conditionalFormatting sqref="T28:T29">
    <cfRule type="expression" dxfId="10" priority="2">
      <formula>$E$28="無"</formula>
    </cfRule>
  </conditionalFormatting>
  <conditionalFormatting sqref="W44:AP44">
    <cfRule type="containsText" dxfId="9" priority="14" operator="containsText" text="自動入力">
      <formula>NOT(ISERROR(SEARCH("自動入力",W44)))</formula>
    </cfRule>
  </conditionalFormatting>
  <conditionalFormatting sqref="W49:AP49">
    <cfRule type="containsText" dxfId="8" priority="11" operator="containsText" text="自動入力">
      <formula>NOT(ISERROR(SEARCH("自動入力",W49)))</formula>
    </cfRule>
  </conditionalFormatting>
  <conditionalFormatting sqref="W54:AP54">
    <cfRule type="containsText" dxfId="7" priority="7" operator="containsText" text="自動入力">
      <formula>NOT(ISERROR(SEARCH("自動入力",W54)))</formula>
    </cfRule>
  </conditionalFormatting>
  <conditionalFormatting sqref="W59:AP59">
    <cfRule type="containsText" dxfId="6" priority="5" operator="containsText" text="自動入力">
      <formula>NOT(ISERROR(SEARCH("自動入力",W59)))</formula>
    </cfRule>
  </conditionalFormatting>
  <conditionalFormatting sqref="W64:AP64">
    <cfRule type="containsText" dxfId="5" priority="3" operator="containsText" text="自動入力">
      <formula>NOT(ISERROR(SEARCH("自動入力",W64)))</formula>
    </cfRule>
  </conditionalFormatting>
  <conditionalFormatting sqref="W42:BJ42">
    <cfRule type="containsText" dxfId="4" priority="36" operator="containsText" text="自動入力">
      <formula>NOT(ISERROR(SEARCH("自動入力",W42)))</formula>
    </cfRule>
  </conditionalFormatting>
  <conditionalFormatting sqref="W47:BJ47">
    <cfRule type="containsText" dxfId="3" priority="12" operator="containsText" text="自動入力">
      <formula>NOT(ISERROR(SEARCH("自動入力",W47)))</formula>
    </cfRule>
  </conditionalFormatting>
  <conditionalFormatting sqref="W52:BJ52">
    <cfRule type="containsText" dxfId="2" priority="8" operator="containsText" text="自動入力">
      <formula>NOT(ISERROR(SEARCH("自動入力",W52)))</formula>
    </cfRule>
  </conditionalFormatting>
  <conditionalFormatting sqref="W57:BJ57">
    <cfRule type="containsText" dxfId="1" priority="6" operator="containsText" text="自動入力">
      <formula>NOT(ISERROR(SEARCH("自動入力",W57)))</formula>
    </cfRule>
  </conditionalFormatting>
  <conditionalFormatting sqref="W62:BJ62">
    <cfRule type="containsText" dxfId="0" priority="4" operator="containsText" text="自動入力">
      <formula>NOT(ISERROR(SEARCH("自動入力",W62)))</formula>
    </cfRule>
  </conditionalFormatting>
  <dataValidations count="3">
    <dataValidation imeMode="disabled" allowBlank="1" showInputMessage="1" showErrorMessage="1" sqref="I17:AD18 AN12:BI13 AN27:BI28" xr:uid="{00000000-0002-0000-0000-000000000000}"/>
    <dataValidation type="textLength" operator="equal" allowBlank="1" showInputMessage="1" showErrorMessage="1" sqref="G5:S5" xr:uid="{39CC02BB-E34E-40F3-B922-28D0A6A11419}">
      <formula1>13</formula1>
    </dataValidation>
    <dataValidation type="textLength" operator="lessThanOrEqual" allowBlank="1" showInputMessage="1" showErrorMessage="1" sqref="AQ44:BJ44 AQ59:BJ59 AQ64:BJ64 AQ54:BJ54 AQ49:BJ49" xr:uid="{B3C6C207-0B02-482F-8FF3-1EE12F116BB5}">
      <formula1>20</formula1>
    </dataValidation>
  </dataValidations>
  <hyperlinks>
    <hyperlink ref="AN12" r:id="rId1" xr:uid="{B029D7D3-D18F-4975-9177-93084E5A8332}"/>
    <hyperlink ref="AN27" r:id="rId2" xr:uid="{C0DABD7F-DC18-4BEF-B09D-D3C3892C8487}"/>
  </hyperlinks>
  <pageMargins left="0.27559055118110237" right="0.19685039370078741" top="0.39370078740157483" bottom="0.19685039370078741" header="0.51181102362204722" footer="0.51181102362204722"/>
  <pageSetup paperSize="9" scale="87" orientation="landscape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'（編集しないでください）業種コード表'!$G$2:$G$4</xm:f>
          </x14:formula1>
          <xm:sqref>G4:R4</xm:sqref>
        </x14:dataValidation>
        <x14:dataValidation type="list" allowBlank="1" showInputMessage="1" showErrorMessage="1" xr:uid="{00000000-0002-0000-0000-000002000000}">
          <x14:formula1>
            <xm:f>'（編集しないでください）業種コード表'!$G$5:$G$6</xm:f>
          </x14:formula1>
          <xm:sqref>E28:H28 E31:H31</xm:sqref>
        </x14:dataValidation>
        <x14:dataValidation type="list" allowBlank="1" showInputMessage="1" showErrorMessage="1" xr:uid="{00000000-0002-0000-0000-000003000000}">
          <x14:formula1>
            <xm:f>'（編集しないでください）業種コード表'!$G$7:$G$8</xm:f>
          </x14:formula1>
          <xm:sqref>AN35:AY35</xm:sqref>
        </x14:dataValidation>
        <x14:dataValidation type="list" allowBlank="1" showInputMessage="1" showErrorMessage="1" xr:uid="{00000000-0002-0000-0000-000004000000}">
          <x14:formula1>
            <xm:f>'（編集しないでください）業種コード表'!$G$9:$G$11</xm:f>
          </x14:formula1>
          <xm:sqref>AN36:AY36</xm:sqref>
        </x14:dataValidation>
        <x14:dataValidation type="list" allowBlank="1" showInputMessage="1" showErrorMessage="1" xr:uid="{00000000-0002-0000-0000-000005000000}">
          <x14:formula1>
            <xm:f>'（編集しないでください）業種コード表'!$A$2:$A$50</xm:f>
          </x14:formula1>
          <xm:sqref>D41:E43 D46:E48 D51:E53 D56:E58 D61:E63</xm:sqref>
        </x14:dataValidation>
        <x14:dataValidation type="list" allowBlank="1" showInputMessage="1" showErrorMessage="1" xr:uid="{9B9F35F8-19EA-41BB-9993-1F7EF0A396B8}">
          <x14:formula1>
            <xm:f>'（編集しないでください）業種コード表'!$C$2:$C$22</xm:f>
          </x14:formula1>
          <xm:sqref>W41:BJ41 W43:AP43 W58:AP58 W46:BJ46 W48:AP48 W51:BJ51 W53:AP53 W56:BJ56 W63:AP63 W61:BJ61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X302"/>
  <sheetViews>
    <sheetView topLeftCell="A11" workbookViewId="0">
      <selection activeCell="B49" sqref="B49"/>
    </sheetView>
  </sheetViews>
  <sheetFormatPr defaultColWidth="9" defaultRowHeight="13.2"/>
  <cols>
    <col min="1" max="1" width="10.21875" customWidth="1"/>
    <col min="2" max="2" width="30.44140625" customWidth="1"/>
    <col min="3" max="3" width="19.5546875" bestFit="1" customWidth="1"/>
    <col min="4" max="4" width="10.21875" customWidth="1"/>
    <col min="5" max="5" width="44.6640625" style="15" customWidth="1"/>
    <col min="10" max="10" width="13" bestFit="1" customWidth="1"/>
    <col min="11" max="11" width="12.77734375" bestFit="1" customWidth="1"/>
    <col min="12" max="12" width="14" bestFit="1" customWidth="1"/>
    <col min="13" max="14" width="3.44140625" bestFit="1" customWidth="1"/>
    <col min="15" max="16" width="2.44140625" bestFit="1" customWidth="1"/>
    <col min="17" max="17" width="2.44140625" style="117" customWidth="1"/>
    <col min="18" max="21" width="2.44140625" bestFit="1" customWidth="1"/>
    <col min="22" max="22" width="2.44140625" customWidth="1"/>
    <col min="23" max="23" width="2.44140625" bestFit="1" customWidth="1"/>
  </cols>
  <sheetData>
    <row r="1" spans="1:24" ht="15" customHeight="1" thickBot="1">
      <c r="A1" s="1" t="s">
        <v>65</v>
      </c>
      <c r="B1" s="10" t="s">
        <v>66</v>
      </c>
      <c r="C1" s="125" t="s">
        <v>449</v>
      </c>
      <c r="D1" s="11" t="s">
        <v>34</v>
      </c>
      <c r="E1" s="11" t="s">
        <v>116</v>
      </c>
    </row>
    <row r="2" spans="1:24" ht="15" customHeight="1" thickTop="1">
      <c r="A2" s="16">
        <v>1</v>
      </c>
      <c r="B2" s="5" t="s">
        <v>67</v>
      </c>
      <c r="C2" s="123" t="s">
        <v>450</v>
      </c>
      <c r="D2" s="127">
        <v>101</v>
      </c>
      <c r="E2" s="12" t="s">
        <v>117</v>
      </c>
      <c r="F2" t="s">
        <v>387</v>
      </c>
      <c r="G2" t="s">
        <v>384</v>
      </c>
    </row>
    <row r="3" spans="1:24" ht="15" customHeight="1">
      <c r="A3" s="17">
        <v>2</v>
      </c>
      <c r="B3" s="6" t="s">
        <v>68</v>
      </c>
      <c r="C3" s="123" t="s">
        <v>451</v>
      </c>
      <c r="D3" s="127">
        <v>102</v>
      </c>
      <c r="E3" s="12" t="s">
        <v>118</v>
      </c>
      <c r="G3" t="s">
        <v>385</v>
      </c>
      <c r="J3" t="s">
        <v>404</v>
      </c>
      <c r="K3" s="117" t="str">
        <f>業者カード・売上高!J41&amp;業者カード・売上高!K41&amp;業者カード・売上高!L41&amp;業者カード・売上高!M41&amp;業者カード・売上高!N41&amp;業者カード・売上高!O41&amp;業者カード・売上高!P41&amp;業者カード・売上高!Q41&amp;業者カード・売上高!R41&amp;業者カード・売上高!S41&amp;業者カード・売上高!T41</f>
        <v>28950</v>
      </c>
      <c r="L3" s="117">
        <f>_xlfn.NUMBERVALUE(K3)</f>
        <v>28950</v>
      </c>
    </row>
    <row r="4" spans="1:24" ht="15" customHeight="1">
      <c r="A4" s="17">
        <v>3</v>
      </c>
      <c r="B4" s="6" t="s">
        <v>69</v>
      </c>
      <c r="C4" s="123" t="s">
        <v>452</v>
      </c>
      <c r="D4" s="127">
        <v>103</v>
      </c>
      <c r="E4" s="12" t="s">
        <v>119</v>
      </c>
      <c r="G4" t="s">
        <v>386</v>
      </c>
      <c r="J4" t="s">
        <v>405</v>
      </c>
      <c r="K4" s="117" t="str">
        <f>業者カード・売上高!J46&amp;業者カード・売上高!K46&amp;業者カード・売上高!L46&amp;業者カード・売上高!M46&amp;業者カード・売上高!N46&amp;業者カード・売上高!O46&amp;業者カード・売上高!P46&amp;業者カード・売上高!Q46&amp;業者カード・売上高!R46&amp;業者カード・売上高!S46&amp;業者カード・売上高!T46</f>
        <v>33300</v>
      </c>
      <c r="L4" s="117">
        <f t="shared" ref="L4:L6" si="0">_xlfn.NUMBERVALUE(K4)</f>
        <v>33300</v>
      </c>
    </row>
    <row r="5" spans="1:24" ht="15" customHeight="1">
      <c r="A5" s="17">
        <v>4</v>
      </c>
      <c r="B5" s="6" t="s">
        <v>70</v>
      </c>
      <c r="C5" s="123" t="s">
        <v>453</v>
      </c>
      <c r="D5" s="127">
        <v>104</v>
      </c>
      <c r="E5" s="12" t="s">
        <v>120</v>
      </c>
      <c r="F5" t="s">
        <v>388</v>
      </c>
      <c r="G5" t="s">
        <v>389</v>
      </c>
      <c r="J5" t="s">
        <v>406</v>
      </c>
      <c r="K5" s="117" t="str">
        <f>業者カード・売上高!J51&amp;業者カード・売上高!K51&amp;業者カード・売上高!L51&amp;業者カード・売上高!M51&amp;業者カード・売上高!N51&amp;業者カード・売上高!O51&amp;業者カード・売上高!P51&amp;業者カード・売上高!Q51&amp;業者カード・売上高!R51&amp;業者カード・売上高!S51&amp;業者カード・売上高!T51</f>
        <v>28350</v>
      </c>
      <c r="L5" s="117">
        <f t="shared" si="0"/>
        <v>28350</v>
      </c>
    </row>
    <row r="6" spans="1:24" ht="15" customHeight="1">
      <c r="A6" s="17">
        <v>5</v>
      </c>
      <c r="B6" s="6" t="s">
        <v>71</v>
      </c>
      <c r="C6" s="123" t="s">
        <v>455</v>
      </c>
      <c r="D6" s="127">
        <v>199</v>
      </c>
      <c r="E6" s="12" t="s">
        <v>121</v>
      </c>
      <c r="G6" t="s">
        <v>390</v>
      </c>
      <c r="J6" t="s">
        <v>407</v>
      </c>
      <c r="K6" s="117" t="str">
        <f>業者カード・売上高!J56&amp;業者カード・売上高!K56&amp;業者カード・売上高!L56&amp;業者カード・売上高!M56&amp;業者カード・売上高!N56&amp;業者カード・売上高!O56&amp;業者カード・売上高!P56&amp;業者カード・売上高!Q56&amp;業者カード・売上高!R56&amp;業者カード・売上高!S56&amp;業者カード・売上高!T56</f>
        <v>32440</v>
      </c>
      <c r="L6" s="117">
        <f t="shared" si="0"/>
        <v>32440</v>
      </c>
    </row>
    <row r="7" spans="1:24" ht="15" customHeight="1">
      <c r="A7" s="17">
        <v>6</v>
      </c>
      <c r="B7" s="6" t="s">
        <v>72</v>
      </c>
      <c r="C7" s="123" t="s">
        <v>456</v>
      </c>
      <c r="D7" s="127">
        <v>201</v>
      </c>
      <c r="E7" s="12" t="s">
        <v>122</v>
      </c>
      <c r="F7" t="s">
        <v>391</v>
      </c>
      <c r="G7" t="s">
        <v>393</v>
      </c>
      <c r="J7" t="s">
        <v>408</v>
      </c>
      <c r="K7" s="117" t="str">
        <f>業者カード・売上高!J61&amp;業者カード・売上高!K61&amp;業者カード・売上高!L61&amp;業者カード・売上高!M61&amp;業者カード・売上高!N61&amp;業者カード・売上高!O61&amp;業者カード・売上高!P61&amp;業者カード・売上高!Q61&amp;業者カード・売上高!R61&amp;業者カード・売上高!S61&amp;業者カード・売上高!T61</f>
        <v/>
      </c>
      <c r="L7" s="117">
        <f>_xlfn.NUMBERVALUE(K7)</f>
        <v>0</v>
      </c>
    </row>
    <row r="8" spans="1:24" ht="15" customHeight="1">
      <c r="A8" s="17">
        <v>7</v>
      </c>
      <c r="B8" s="6" t="s">
        <v>73</v>
      </c>
      <c r="C8" s="123" t="s">
        <v>457</v>
      </c>
      <c r="D8" s="127">
        <v>202</v>
      </c>
      <c r="E8" s="12" t="s">
        <v>123</v>
      </c>
      <c r="G8" t="s">
        <v>394</v>
      </c>
      <c r="J8" t="s">
        <v>409</v>
      </c>
      <c r="K8" s="117" t="str">
        <f>業者カード・売上高!J65&amp;業者カード・売上高!K65&amp;業者カード・売上高!L65&amp;業者カード・売上高!M65&amp;業者カード・売上高!N65&amp;業者カード・売上高!O65&amp;業者カード・売上高!P65&amp;業者カード・売上高!Q65&amp;業者カード・売上高!R65&amp;業者カード・売上高!S65&amp;業者カード・売上高!T65</f>
        <v>2100</v>
      </c>
      <c r="L8" s="117">
        <f>_xlfn.NUMBERVALUE(K8)</f>
        <v>2100</v>
      </c>
      <c r="M8">
        <f t="shared" ref="M8:U8" si="1">N8*10</f>
        <v>10000000000</v>
      </c>
      <c r="N8">
        <f t="shared" si="1"/>
        <v>1000000000</v>
      </c>
      <c r="O8">
        <f t="shared" si="1"/>
        <v>100000000</v>
      </c>
      <c r="P8">
        <f t="shared" si="1"/>
        <v>10000000</v>
      </c>
      <c r="Q8" s="117">
        <f t="shared" si="1"/>
        <v>1000000</v>
      </c>
      <c r="R8">
        <f t="shared" si="1"/>
        <v>100000</v>
      </c>
      <c r="S8">
        <f t="shared" si="1"/>
        <v>10000</v>
      </c>
      <c r="T8">
        <f t="shared" si="1"/>
        <v>1000</v>
      </c>
      <c r="U8">
        <f t="shared" si="1"/>
        <v>100</v>
      </c>
      <c r="V8">
        <f>W8*10</f>
        <v>10</v>
      </c>
      <c r="W8">
        <v>1</v>
      </c>
    </row>
    <row r="9" spans="1:24" ht="15" customHeight="1">
      <c r="A9" s="17">
        <v>8</v>
      </c>
      <c r="B9" s="6" t="s">
        <v>74</v>
      </c>
      <c r="C9" s="123" t="s">
        <v>458</v>
      </c>
      <c r="D9" s="127">
        <v>203</v>
      </c>
      <c r="E9" s="12" t="s">
        <v>124</v>
      </c>
      <c r="G9" t="s">
        <v>396</v>
      </c>
      <c r="L9" s="118">
        <f>IF(SUM(L3:L8)=0,"",SUM(L3:L8))</f>
        <v>125140</v>
      </c>
      <c r="M9" s="118">
        <f t="shared" ref="M9:V9" si="2">MOD(ROUNDDOWN($L$9/M8,0),10)</f>
        <v>0</v>
      </c>
      <c r="N9" s="118">
        <f t="shared" si="2"/>
        <v>0</v>
      </c>
      <c r="O9" s="118">
        <f t="shared" si="2"/>
        <v>0</v>
      </c>
      <c r="P9" s="118">
        <f t="shared" si="2"/>
        <v>0</v>
      </c>
      <c r="Q9" s="117">
        <f t="shared" si="2"/>
        <v>0</v>
      </c>
      <c r="R9" s="118">
        <f t="shared" si="2"/>
        <v>1</v>
      </c>
      <c r="S9" s="118">
        <f t="shared" si="2"/>
        <v>2</v>
      </c>
      <c r="T9" s="118">
        <f t="shared" si="2"/>
        <v>5</v>
      </c>
      <c r="U9" s="118">
        <f t="shared" si="2"/>
        <v>1</v>
      </c>
      <c r="V9" s="118">
        <f t="shared" si="2"/>
        <v>4</v>
      </c>
      <c r="W9" s="118">
        <f>MOD(ROUNDDOWN($L$9/W8,0),10)</f>
        <v>0</v>
      </c>
      <c r="X9" t="str">
        <f>MID($L$9,12,1)</f>
        <v/>
      </c>
    </row>
    <row r="10" spans="1:24" ht="15" customHeight="1">
      <c r="A10" s="17">
        <v>9</v>
      </c>
      <c r="B10" s="6" t="s">
        <v>75</v>
      </c>
      <c r="C10" s="123" t="s">
        <v>459</v>
      </c>
      <c r="D10" s="127">
        <v>204</v>
      </c>
      <c r="E10" s="12" t="s">
        <v>125</v>
      </c>
      <c r="G10" t="s">
        <v>397</v>
      </c>
      <c r="L10" s="118">
        <f>LEN(L9)</f>
        <v>6</v>
      </c>
      <c r="M10" t="str">
        <f>IFERROR(IF($L$9&gt;M8,M9,""),"")</f>
        <v/>
      </c>
      <c r="N10" t="str">
        <f t="shared" ref="N10:W10" si="3">IFERROR(IF($L$9&gt;N8,N9,""),"")</f>
        <v/>
      </c>
      <c r="O10" t="str">
        <f t="shared" si="3"/>
        <v/>
      </c>
      <c r="P10" t="str">
        <f t="shared" si="3"/>
        <v/>
      </c>
      <c r="Q10" t="str">
        <f t="shared" si="3"/>
        <v/>
      </c>
      <c r="R10">
        <f t="shared" si="3"/>
        <v>1</v>
      </c>
      <c r="S10">
        <f t="shared" si="3"/>
        <v>2</v>
      </c>
      <c r="T10">
        <f t="shared" si="3"/>
        <v>5</v>
      </c>
      <c r="U10">
        <f t="shared" si="3"/>
        <v>1</v>
      </c>
      <c r="V10">
        <f t="shared" si="3"/>
        <v>4</v>
      </c>
      <c r="W10">
        <f t="shared" si="3"/>
        <v>0</v>
      </c>
    </row>
    <row r="11" spans="1:24" ht="15" customHeight="1">
      <c r="A11" s="2">
        <v>10</v>
      </c>
      <c r="B11" s="6" t="s">
        <v>76</v>
      </c>
      <c r="C11" s="124" t="s">
        <v>460</v>
      </c>
      <c r="D11" s="127">
        <v>205</v>
      </c>
      <c r="E11" s="12" t="s">
        <v>126</v>
      </c>
      <c r="G11" t="s">
        <v>398</v>
      </c>
    </row>
    <row r="12" spans="1:24" ht="15" customHeight="1">
      <c r="A12" s="3">
        <v>11</v>
      </c>
      <c r="B12" s="7" t="s">
        <v>77</v>
      </c>
      <c r="C12" s="126" t="s">
        <v>461</v>
      </c>
      <c r="D12" s="128">
        <v>206</v>
      </c>
      <c r="E12" s="13" t="s">
        <v>127</v>
      </c>
      <c r="F12" t="s">
        <v>401</v>
      </c>
      <c r="G12">
        <v>0</v>
      </c>
    </row>
    <row r="13" spans="1:24" ht="15" customHeight="1">
      <c r="A13" s="2">
        <v>12</v>
      </c>
      <c r="B13" s="6" t="s">
        <v>78</v>
      </c>
      <c r="C13" s="124" t="s">
        <v>462</v>
      </c>
      <c r="D13" s="127">
        <v>299</v>
      </c>
      <c r="E13" s="12" t="s">
        <v>121</v>
      </c>
      <c r="G13">
        <v>1</v>
      </c>
    </row>
    <row r="14" spans="1:24" ht="15" customHeight="1">
      <c r="A14" s="2">
        <v>13</v>
      </c>
      <c r="B14" s="6" t="s">
        <v>79</v>
      </c>
      <c r="C14" s="124" t="s">
        <v>469</v>
      </c>
      <c r="D14" s="127">
        <v>301</v>
      </c>
      <c r="E14" s="12" t="s">
        <v>128</v>
      </c>
      <c r="G14">
        <v>2</v>
      </c>
    </row>
    <row r="15" spans="1:24" ht="15" customHeight="1">
      <c r="A15" s="2">
        <v>14</v>
      </c>
      <c r="B15" s="6" t="s">
        <v>80</v>
      </c>
      <c r="C15" s="124" t="s">
        <v>463</v>
      </c>
      <c r="D15" s="127">
        <v>302</v>
      </c>
      <c r="E15" s="12" t="s">
        <v>129</v>
      </c>
      <c r="G15">
        <v>3</v>
      </c>
    </row>
    <row r="16" spans="1:24" ht="15" customHeight="1">
      <c r="A16" s="2">
        <v>15</v>
      </c>
      <c r="B16" s="6" t="s">
        <v>81</v>
      </c>
      <c r="C16" s="124" t="s">
        <v>470</v>
      </c>
      <c r="D16" s="127">
        <v>303</v>
      </c>
      <c r="E16" s="12" t="s">
        <v>130</v>
      </c>
      <c r="G16">
        <v>4</v>
      </c>
    </row>
    <row r="17" spans="1:7" ht="15" customHeight="1">
      <c r="A17" s="2">
        <v>16</v>
      </c>
      <c r="B17" s="6" t="s">
        <v>82</v>
      </c>
      <c r="C17" s="124" t="s">
        <v>464</v>
      </c>
      <c r="D17" s="127">
        <v>304</v>
      </c>
      <c r="E17" s="12" t="s">
        <v>131</v>
      </c>
      <c r="G17">
        <v>5</v>
      </c>
    </row>
    <row r="18" spans="1:7" ht="15" customHeight="1">
      <c r="A18" s="2">
        <v>17</v>
      </c>
      <c r="B18" s="6" t="s">
        <v>83</v>
      </c>
      <c r="C18" s="124" t="s">
        <v>465</v>
      </c>
      <c r="D18" s="127">
        <v>305</v>
      </c>
      <c r="E18" s="12" t="s">
        <v>132</v>
      </c>
      <c r="G18">
        <v>6</v>
      </c>
    </row>
    <row r="19" spans="1:7" ht="15" customHeight="1">
      <c r="A19" s="2">
        <v>18</v>
      </c>
      <c r="B19" s="6" t="s">
        <v>84</v>
      </c>
      <c r="C19" s="124" t="s">
        <v>466</v>
      </c>
      <c r="D19" s="127">
        <v>306</v>
      </c>
      <c r="E19" s="12" t="s">
        <v>133</v>
      </c>
      <c r="G19">
        <v>7</v>
      </c>
    </row>
    <row r="20" spans="1:7" ht="15" customHeight="1">
      <c r="A20" s="2">
        <v>19</v>
      </c>
      <c r="B20" s="6" t="s">
        <v>85</v>
      </c>
      <c r="C20" s="124" t="s">
        <v>467</v>
      </c>
      <c r="D20" s="127">
        <v>307</v>
      </c>
      <c r="E20" s="12" t="s">
        <v>134</v>
      </c>
      <c r="G20">
        <v>8</v>
      </c>
    </row>
    <row r="21" spans="1:7" ht="15" customHeight="1">
      <c r="A21" s="2">
        <v>20</v>
      </c>
      <c r="B21" s="6" t="s">
        <v>86</v>
      </c>
      <c r="C21" s="124" t="s">
        <v>468</v>
      </c>
      <c r="D21" s="127">
        <v>399</v>
      </c>
      <c r="E21" s="12" t="s">
        <v>121</v>
      </c>
      <c r="G21">
        <v>9</v>
      </c>
    </row>
    <row r="22" spans="1:7" ht="15" customHeight="1">
      <c r="A22" s="2">
        <v>21</v>
      </c>
      <c r="B22" s="6" t="s">
        <v>87</v>
      </c>
      <c r="C22" s="124" t="s">
        <v>454</v>
      </c>
      <c r="D22" s="127">
        <v>401</v>
      </c>
      <c r="E22" s="12" t="s">
        <v>135</v>
      </c>
    </row>
    <row r="23" spans="1:7" ht="15" customHeight="1">
      <c r="A23" s="2">
        <v>22</v>
      </c>
      <c r="B23" s="6" t="s">
        <v>88</v>
      </c>
      <c r="C23" s="120"/>
      <c r="D23" s="129">
        <v>402</v>
      </c>
      <c r="E23" s="12" t="s">
        <v>136</v>
      </c>
    </row>
    <row r="24" spans="1:7" ht="15" customHeight="1">
      <c r="A24" s="2">
        <v>23</v>
      </c>
      <c r="B24" s="6" t="s">
        <v>89</v>
      </c>
      <c r="C24" s="120"/>
      <c r="D24" s="129">
        <v>403</v>
      </c>
      <c r="E24" s="12" t="s">
        <v>137</v>
      </c>
    </row>
    <row r="25" spans="1:7" ht="15" customHeight="1">
      <c r="A25" s="2">
        <v>24</v>
      </c>
      <c r="B25" s="6" t="s">
        <v>90</v>
      </c>
      <c r="C25" s="120"/>
      <c r="D25" s="129">
        <v>404</v>
      </c>
      <c r="E25" s="12" t="s">
        <v>138</v>
      </c>
    </row>
    <row r="26" spans="1:7" ht="15" customHeight="1">
      <c r="A26" s="2">
        <v>25</v>
      </c>
      <c r="B26" s="6" t="s">
        <v>91</v>
      </c>
      <c r="C26" s="120"/>
      <c r="D26" s="129">
        <v>499</v>
      </c>
      <c r="E26" s="12" t="s">
        <v>121</v>
      </c>
    </row>
    <row r="27" spans="1:7" ht="15" customHeight="1">
      <c r="A27" s="2">
        <v>26</v>
      </c>
      <c r="B27" s="6" t="s">
        <v>92</v>
      </c>
      <c r="C27" s="120"/>
      <c r="D27" s="129">
        <v>501</v>
      </c>
      <c r="E27" s="12" t="s">
        <v>139</v>
      </c>
    </row>
    <row r="28" spans="1:7" ht="15" customHeight="1">
      <c r="A28" s="2">
        <v>27</v>
      </c>
      <c r="B28" s="6" t="s">
        <v>93</v>
      </c>
      <c r="C28" s="120"/>
      <c r="D28" s="129">
        <v>502</v>
      </c>
      <c r="E28" s="12" t="s">
        <v>140</v>
      </c>
    </row>
    <row r="29" spans="1:7" ht="15" customHeight="1">
      <c r="A29" s="2">
        <v>28</v>
      </c>
      <c r="B29" s="6" t="s">
        <v>94</v>
      </c>
      <c r="C29" s="120"/>
      <c r="D29" s="129">
        <v>503</v>
      </c>
      <c r="E29" s="12" t="s">
        <v>141</v>
      </c>
    </row>
    <row r="30" spans="1:7" ht="15" customHeight="1">
      <c r="A30" s="2">
        <v>29</v>
      </c>
      <c r="B30" s="7" t="s">
        <v>95</v>
      </c>
      <c r="C30" s="121"/>
      <c r="D30" s="129">
        <v>504</v>
      </c>
      <c r="E30" s="13" t="s">
        <v>142</v>
      </c>
    </row>
    <row r="31" spans="1:7" ht="15" customHeight="1">
      <c r="A31" s="2">
        <v>30</v>
      </c>
      <c r="B31" s="6" t="s">
        <v>96</v>
      </c>
      <c r="C31" s="120"/>
      <c r="D31" s="129">
        <v>505</v>
      </c>
      <c r="E31" s="12" t="s">
        <v>143</v>
      </c>
    </row>
    <row r="32" spans="1:7" ht="15" customHeight="1">
      <c r="A32" s="2">
        <v>31</v>
      </c>
      <c r="B32" s="6" t="s">
        <v>97</v>
      </c>
      <c r="C32" s="120"/>
      <c r="D32" s="129">
        <v>599</v>
      </c>
      <c r="E32" s="12" t="s">
        <v>121</v>
      </c>
    </row>
    <row r="33" spans="1:5" ht="15" customHeight="1">
      <c r="A33" s="2">
        <v>36</v>
      </c>
      <c r="B33" s="8" t="s">
        <v>98</v>
      </c>
      <c r="C33" s="122"/>
      <c r="D33" s="129">
        <v>601</v>
      </c>
      <c r="E33" s="14" t="s">
        <v>144</v>
      </c>
    </row>
    <row r="34" spans="1:5" ht="15" customHeight="1">
      <c r="A34" s="2">
        <v>37</v>
      </c>
      <c r="B34" s="8" t="s">
        <v>99</v>
      </c>
      <c r="C34" s="122"/>
      <c r="D34" s="129">
        <v>602</v>
      </c>
      <c r="E34" s="14" t="s">
        <v>145</v>
      </c>
    </row>
    <row r="35" spans="1:5" ht="15" customHeight="1">
      <c r="A35" s="2">
        <v>38</v>
      </c>
      <c r="B35" s="8" t="s">
        <v>100</v>
      </c>
      <c r="C35" s="122"/>
      <c r="D35" s="129">
        <v>603</v>
      </c>
      <c r="E35" s="14" t="s">
        <v>141</v>
      </c>
    </row>
    <row r="36" spans="1:5" ht="15" customHeight="1">
      <c r="A36" s="2">
        <v>39</v>
      </c>
      <c r="B36" s="8" t="s">
        <v>101</v>
      </c>
      <c r="C36" s="122"/>
      <c r="D36" s="129">
        <v>604</v>
      </c>
      <c r="E36" s="14" t="s">
        <v>146</v>
      </c>
    </row>
    <row r="37" spans="1:5" ht="15" customHeight="1">
      <c r="A37" s="2">
        <v>40</v>
      </c>
      <c r="B37" s="8" t="s">
        <v>102</v>
      </c>
      <c r="C37" s="122"/>
      <c r="D37" s="129">
        <v>605</v>
      </c>
      <c r="E37" s="14" t="s">
        <v>147</v>
      </c>
    </row>
    <row r="38" spans="1:5" ht="15" customHeight="1">
      <c r="A38" s="2">
        <v>41</v>
      </c>
      <c r="B38" s="8" t="s">
        <v>103</v>
      </c>
      <c r="C38" s="122"/>
      <c r="D38" s="129">
        <v>606</v>
      </c>
      <c r="E38" s="14" t="s">
        <v>148</v>
      </c>
    </row>
    <row r="39" spans="1:5" ht="15" customHeight="1">
      <c r="A39" s="2">
        <v>42</v>
      </c>
      <c r="B39" s="8" t="s">
        <v>104</v>
      </c>
      <c r="C39" s="122"/>
      <c r="D39" s="129">
        <v>699</v>
      </c>
      <c r="E39" s="14" t="s">
        <v>121</v>
      </c>
    </row>
    <row r="40" spans="1:5" ht="15" customHeight="1">
      <c r="A40" s="2">
        <v>43</v>
      </c>
      <c r="B40" s="8" t="s">
        <v>105</v>
      </c>
      <c r="C40" s="122"/>
      <c r="D40" s="129">
        <v>701</v>
      </c>
      <c r="E40" s="14" t="s">
        <v>149</v>
      </c>
    </row>
    <row r="41" spans="1:5" ht="15" customHeight="1">
      <c r="A41" s="2">
        <v>44</v>
      </c>
      <c r="B41" s="8" t="s">
        <v>106</v>
      </c>
      <c r="C41" s="122"/>
      <c r="D41" s="129">
        <v>702</v>
      </c>
      <c r="E41" s="14" t="s">
        <v>150</v>
      </c>
    </row>
    <row r="42" spans="1:5" ht="15" customHeight="1">
      <c r="A42" s="2">
        <v>45</v>
      </c>
      <c r="B42" s="8" t="s">
        <v>107</v>
      </c>
      <c r="C42" s="122"/>
      <c r="D42" s="129">
        <v>703</v>
      </c>
      <c r="E42" s="14" t="s">
        <v>151</v>
      </c>
    </row>
    <row r="43" spans="1:5" ht="15" customHeight="1">
      <c r="A43" s="2">
        <v>46</v>
      </c>
      <c r="B43" s="8" t="s">
        <v>108</v>
      </c>
      <c r="C43" s="122"/>
      <c r="D43" s="129">
        <v>705</v>
      </c>
      <c r="E43" s="14" t="s">
        <v>152</v>
      </c>
    </row>
    <row r="44" spans="1:5" ht="15" customHeight="1">
      <c r="A44" s="2">
        <v>47</v>
      </c>
      <c r="B44" s="8" t="s">
        <v>109</v>
      </c>
      <c r="C44" s="122"/>
      <c r="D44" s="129">
        <v>799</v>
      </c>
      <c r="E44" s="14" t="s">
        <v>121</v>
      </c>
    </row>
    <row r="45" spans="1:5" ht="15" customHeight="1">
      <c r="A45" s="2">
        <v>48</v>
      </c>
      <c r="B45" s="8" t="s">
        <v>110</v>
      </c>
      <c r="C45" s="122"/>
      <c r="D45" s="129">
        <v>801</v>
      </c>
      <c r="E45" s="14" t="s">
        <v>153</v>
      </c>
    </row>
    <row r="46" spans="1:5" ht="15" customHeight="1">
      <c r="A46" s="2">
        <v>49</v>
      </c>
      <c r="B46" s="8" t="s">
        <v>111</v>
      </c>
      <c r="C46" s="122"/>
      <c r="D46" s="129">
        <v>802</v>
      </c>
      <c r="E46" s="14" t="s">
        <v>154</v>
      </c>
    </row>
    <row r="47" spans="1:5" ht="15" customHeight="1">
      <c r="A47" s="2">
        <v>50</v>
      </c>
      <c r="B47" s="8" t="s">
        <v>112</v>
      </c>
      <c r="C47" s="122"/>
      <c r="D47" s="129">
        <v>803</v>
      </c>
      <c r="E47" s="14" t="s">
        <v>155</v>
      </c>
    </row>
    <row r="48" spans="1:5" ht="15" customHeight="1">
      <c r="A48" s="2">
        <v>51</v>
      </c>
      <c r="B48" s="8" t="s">
        <v>113</v>
      </c>
      <c r="C48" s="122"/>
      <c r="D48" s="129">
        <v>805</v>
      </c>
      <c r="E48" s="14" t="s">
        <v>156</v>
      </c>
    </row>
    <row r="49" spans="1:5" ht="15" customHeight="1">
      <c r="A49" s="2">
        <v>52</v>
      </c>
      <c r="B49" s="8" t="s">
        <v>114</v>
      </c>
      <c r="C49" s="122"/>
      <c r="D49" s="129">
        <v>808</v>
      </c>
      <c r="E49" s="14" t="s">
        <v>157</v>
      </c>
    </row>
    <row r="50" spans="1:5" ht="15" customHeight="1" thickBot="1">
      <c r="A50" s="4">
        <v>53</v>
      </c>
      <c r="B50" s="9" t="s">
        <v>115</v>
      </c>
      <c r="C50" s="122"/>
      <c r="D50" s="129">
        <v>809</v>
      </c>
      <c r="E50" s="14" t="s">
        <v>158</v>
      </c>
    </row>
    <row r="51" spans="1:5">
      <c r="D51" s="129">
        <v>810</v>
      </c>
      <c r="E51" s="14" t="s">
        <v>159</v>
      </c>
    </row>
    <row r="52" spans="1:5">
      <c r="D52" s="129">
        <v>811</v>
      </c>
      <c r="E52" s="14" t="s">
        <v>160</v>
      </c>
    </row>
    <row r="53" spans="1:5">
      <c r="D53" s="129">
        <v>812</v>
      </c>
      <c r="E53" s="14" t="s">
        <v>161</v>
      </c>
    </row>
    <row r="54" spans="1:5">
      <c r="D54" s="129">
        <v>814</v>
      </c>
      <c r="E54" s="14" t="s">
        <v>162</v>
      </c>
    </row>
    <row r="55" spans="1:5">
      <c r="D55" s="129">
        <v>816</v>
      </c>
      <c r="E55" s="14" t="s">
        <v>163</v>
      </c>
    </row>
    <row r="56" spans="1:5">
      <c r="D56" s="129">
        <v>817</v>
      </c>
      <c r="E56" s="14" t="s">
        <v>164</v>
      </c>
    </row>
    <row r="57" spans="1:5">
      <c r="D57" s="129">
        <v>899</v>
      </c>
      <c r="E57" s="14" t="s">
        <v>121</v>
      </c>
    </row>
    <row r="58" spans="1:5">
      <c r="D58" s="129">
        <v>901</v>
      </c>
      <c r="E58" s="14" t="s">
        <v>165</v>
      </c>
    </row>
    <row r="59" spans="1:5">
      <c r="D59" s="129">
        <v>902</v>
      </c>
      <c r="E59" s="14" t="s">
        <v>166</v>
      </c>
    </row>
    <row r="60" spans="1:5">
      <c r="D60" s="129">
        <v>903</v>
      </c>
      <c r="E60" s="14" t="s">
        <v>167</v>
      </c>
    </row>
    <row r="61" spans="1:5">
      <c r="D61" s="129">
        <v>904</v>
      </c>
      <c r="E61" s="14" t="s">
        <v>168</v>
      </c>
    </row>
    <row r="62" spans="1:5">
      <c r="D62" s="129">
        <v>905</v>
      </c>
      <c r="E62" s="14" t="s">
        <v>169</v>
      </c>
    </row>
    <row r="63" spans="1:5">
      <c r="D63" s="129">
        <v>906</v>
      </c>
      <c r="E63" s="14" t="s">
        <v>170</v>
      </c>
    </row>
    <row r="64" spans="1:5">
      <c r="D64" s="129">
        <v>907</v>
      </c>
      <c r="E64" s="14" t="s">
        <v>171</v>
      </c>
    </row>
    <row r="65" spans="4:5">
      <c r="D65" s="129">
        <v>999</v>
      </c>
      <c r="E65" s="14" t="s">
        <v>121</v>
      </c>
    </row>
    <row r="66" spans="4:5">
      <c r="D66" s="129">
        <v>1001</v>
      </c>
      <c r="E66" s="14" t="s">
        <v>172</v>
      </c>
    </row>
    <row r="67" spans="4:5">
      <c r="D67" s="129">
        <v>1002</v>
      </c>
      <c r="E67" s="14" t="s">
        <v>173</v>
      </c>
    </row>
    <row r="68" spans="4:5">
      <c r="D68" s="129">
        <v>1003</v>
      </c>
      <c r="E68" s="14" t="s">
        <v>174</v>
      </c>
    </row>
    <row r="69" spans="4:5">
      <c r="D69" s="129">
        <v>1004</v>
      </c>
      <c r="E69" s="14" t="s">
        <v>175</v>
      </c>
    </row>
    <row r="70" spans="4:5">
      <c r="D70" s="129">
        <v>1006</v>
      </c>
      <c r="E70" s="14" t="s">
        <v>176</v>
      </c>
    </row>
    <row r="71" spans="4:5">
      <c r="D71" s="129">
        <v>1007</v>
      </c>
      <c r="E71" s="14" t="s">
        <v>177</v>
      </c>
    </row>
    <row r="72" spans="4:5">
      <c r="D72" s="129">
        <v>1099</v>
      </c>
      <c r="E72" s="14" t="s">
        <v>121</v>
      </c>
    </row>
    <row r="73" spans="4:5">
      <c r="D73" s="129">
        <v>1101</v>
      </c>
      <c r="E73" s="14" t="s">
        <v>77</v>
      </c>
    </row>
    <row r="74" spans="4:5">
      <c r="D74" s="129">
        <v>1102</v>
      </c>
      <c r="E74" s="14" t="s">
        <v>178</v>
      </c>
    </row>
    <row r="75" spans="4:5">
      <c r="D75" s="129">
        <v>1199</v>
      </c>
      <c r="E75" s="14" t="s">
        <v>121</v>
      </c>
    </row>
    <row r="76" spans="4:5">
      <c r="D76" s="129">
        <v>1201</v>
      </c>
      <c r="E76" s="14" t="s">
        <v>179</v>
      </c>
    </row>
    <row r="77" spans="4:5">
      <c r="D77" s="129">
        <v>1202</v>
      </c>
      <c r="E77" s="14" t="s">
        <v>180</v>
      </c>
    </row>
    <row r="78" spans="4:5">
      <c r="D78" s="129">
        <v>1203</v>
      </c>
      <c r="E78" s="14" t="s">
        <v>181</v>
      </c>
    </row>
    <row r="79" spans="4:5">
      <c r="D79" s="129">
        <v>1204</v>
      </c>
      <c r="E79" s="14" t="s">
        <v>182</v>
      </c>
    </row>
    <row r="80" spans="4:5">
      <c r="D80" s="129">
        <v>1205</v>
      </c>
      <c r="E80" s="14" t="s">
        <v>183</v>
      </c>
    </row>
    <row r="81" spans="4:5">
      <c r="D81" s="129">
        <v>1206</v>
      </c>
      <c r="E81" s="14" t="s">
        <v>184</v>
      </c>
    </row>
    <row r="82" spans="4:5">
      <c r="D82" s="129">
        <v>1299</v>
      </c>
      <c r="E82" s="14" t="s">
        <v>358</v>
      </c>
    </row>
    <row r="83" spans="4:5">
      <c r="D83" s="129">
        <v>1301</v>
      </c>
      <c r="E83" s="14" t="s">
        <v>79</v>
      </c>
    </row>
    <row r="84" spans="4:5">
      <c r="D84" s="129">
        <v>1399</v>
      </c>
      <c r="E84" s="14" t="s">
        <v>121</v>
      </c>
    </row>
    <row r="85" spans="4:5">
      <c r="D85" s="129">
        <v>1401</v>
      </c>
      <c r="E85" s="14" t="s">
        <v>185</v>
      </c>
    </row>
    <row r="86" spans="4:5">
      <c r="D86" s="129">
        <v>1402</v>
      </c>
      <c r="E86" s="14" t="s">
        <v>186</v>
      </c>
    </row>
    <row r="87" spans="4:5">
      <c r="D87" s="129">
        <v>1403</v>
      </c>
      <c r="E87" s="14" t="s">
        <v>187</v>
      </c>
    </row>
    <row r="88" spans="4:5">
      <c r="D88" s="129">
        <v>1404</v>
      </c>
      <c r="E88" s="14" t="s">
        <v>188</v>
      </c>
    </row>
    <row r="89" spans="4:5">
      <c r="D89" s="129">
        <v>1405</v>
      </c>
      <c r="E89" s="14" t="s">
        <v>189</v>
      </c>
    </row>
    <row r="90" spans="4:5">
      <c r="D90" s="129">
        <v>1407</v>
      </c>
      <c r="E90" s="14" t="s">
        <v>190</v>
      </c>
    </row>
    <row r="91" spans="4:5">
      <c r="D91" s="129">
        <v>1408</v>
      </c>
      <c r="E91" s="14" t="s">
        <v>191</v>
      </c>
    </row>
    <row r="92" spans="4:5">
      <c r="D92" s="129">
        <v>1499</v>
      </c>
      <c r="E92" s="14" t="s">
        <v>121</v>
      </c>
    </row>
    <row r="93" spans="4:5">
      <c r="D93" s="129">
        <v>1599</v>
      </c>
      <c r="E93" s="14" t="s">
        <v>121</v>
      </c>
    </row>
    <row r="94" spans="4:5">
      <c r="D94" s="129">
        <v>1601</v>
      </c>
      <c r="E94" s="14" t="s">
        <v>192</v>
      </c>
    </row>
    <row r="95" spans="4:5">
      <c r="D95" s="129">
        <v>1699</v>
      </c>
      <c r="E95" s="14" t="s">
        <v>121</v>
      </c>
    </row>
    <row r="96" spans="4:5">
      <c r="D96" s="129">
        <v>1701</v>
      </c>
      <c r="E96" s="14" t="s">
        <v>193</v>
      </c>
    </row>
    <row r="97" spans="4:5">
      <c r="D97" s="129">
        <v>1799</v>
      </c>
      <c r="E97" s="14" t="s">
        <v>121</v>
      </c>
    </row>
    <row r="98" spans="4:5">
      <c r="D98" s="129">
        <v>1801</v>
      </c>
      <c r="E98" s="14" t="s">
        <v>194</v>
      </c>
    </row>
    <row r="99" spans="4:5">
      <c r="D99" s="129">
        <v>1802</v>
      </c>
      <c r="E99" s="14" t="s">
        <v>195</v>
      </c>
    </row>
    <row r="100" spans="4:5">
      <c r="D100" s="129">
        <v>1803</v>
      </c>
      <c r="E100" s="14" t="s">
        <v>196</v>
      </c>
    </row>
    <row r="101" spans="4:5">
      <c r="D101" s="129">
        <v>1804</v>
      </c>
      <c r="E101" s="14" t="s">
        <v>197</v>
      </c>
    </row>
    <row r="102" spans="4:5">
      <c r="D102" s="129">
        <v>1899</v>
      </c>
      <c r="E102" s="14" t="s">
        <v>121</v>
      </c>
    </row>
    <row r="103" spans="4:5">
      <c r="D103" s="129">
        <v>1901</v>
      </c>
      <c r="E103" s="14" t="s">
        <v>85</v>
      </c>
    </row>
    <row r="104" spans="4:5">
      <c r="D104" s="129">
        <v>2002</v>
      </c>
      <c r="E104" s="14" t="s">
        <v>198</v>
      </c>
    </row>
    <row r="105" spans="4:5">
      <c r="D105" s="129">
        <v>2003</v>
      </c>
      <c r="E105" s="14" t="s">
        <v>199</v>
      </c>
    </row>
    <row r="106" spans="4:5">
      <c r="D106" s="129">
        <v>2004</v>
      </c>
      <c r="E106" s="14" t="s">
        <v>200</v>
      </c>
    </row>
    <row r="107" spans="4:5">
      <c r="D107" s="129">
        <v>2006</v>
      </c>
      <c r="E107" s="14" t="s">
        <v>201</v>
      </c>
    </row>
    <row r="108" spans="4:5">
      <c r="D108" s="129">
        <v>2009</v>
      </c>
      <c r="E108" s="14" t="s">
        <v>202</v>
      </c>
    </row>
    <row r="109" spans="4:5">
      <c r="D109" s="129">
        <v>2010</v>
      </c>
      <c r="E109" s="14" t="s">
        <v>203</v>
      </c>
    </row>
    <row r="110" spans="4:5">
      <c r="D110" s="129">
        <v>2016</v>
      </c>
      <c r="E110" s="14" t="s">
        <v>204</v>
      </c>
    </row>
    <row r="111" spans="4:5">
      <c r="D111" s="129">
        <v>2021</v>
      </c>
      <c r="E111" s="14" t="s">
        <v>205</v>
      </c>
    </row>
    <row r="112" spans="4:5">
      <c r="D112" s="129">
        <v>2026</v>
      </c>
      <c r="E112" s="14" t="s">
        <v>206</v>
      </c>
    </row>
    <row r="113" spans="4:5">
      <c r="D113" s="129">
        <v>2027</v>
      </c>
      <c r="E113" s="14" t="s">
        <v>207</v>
      </c>
    </row>
    <row r="114" spans="4:5">
      <c r="D114" s="129">
        <v>2099</v>
      </c>
      <c r="E114" s="14" t="s">
        <v>121</v>
      </c>
    </row>
    <row r="115" spans="4:5">
      <c r="D115" s="129">
        <v>2101</v>
      </c>
      <c r="E115" s="14" t="s">
        <v>208</v>
      </c>
    </row>
    <row r="116" spans="4:5">
      <c r="D116" s="129">
        <v>2102</v>
      </c>
      <c r="E116" s="14" t="s">
        <v>209</v>
      </c>
    </row>
    <row r="117" spans="4:5">
      <c r="D117" s="129">
        <v>2103</v>
      </c>
      <c r="E117" s="14" t="s">
        <v>210</v>
      </c>
    </row>
    <row r="118" spans="4:5">
      <c r="D118" s="129">
        <v>2104</v>
      </c>
      <c r="E118" s="14" t="s">
        <v>211</v>
      </c>
    </row>
    <row r="119" spans="4:5">
      <c r="D119" s="129">
        <v>2105</v>
      </c>
      <c r="E119" s="14" t="s">
        <v>212</v>
      </c>
    </row>
    <row r="120" spans="4:5">
      <c r="D120" s="129">
        <v>2106</v>
      </c>
      <c r="E120" s="14" t="s">
        <v>213</v>
      </c>
    </row>
    <row r="121" spans="4:5">
      <c r="D121" s="129">
        <v>2107</v>
      </c>
      <c r="E121" s="14" t="s">
        <v>214</v>
      </c>
    </row>
    <row r="122" spans="4:5">
      <c r="D122" s="129">
        <v>2199</v>
      </c>
      <c r="E122" s="14" t="s">
        <v>121</v>
      </c>
    </row>
    <row r="123" spans="4:5">
      <c r="D123" s="129">
        <v>2201</v>
      </c>
      <c r="E123" s="14" t="s">
        <v>215</v>
      </c>
    </row>
    <row r="124" spans="4:5">
      <c r="D124" s="129">
        <v>2202</v>
      </c>
      <c r="E124" s="14" t="s">
        <v>216</v>
      </c>
    </row>
    <row r="125" spans="4:5">
      <c r="D125" s="129">
        <v>2203</v>
      </c>
      <c r="E125" s="14" t="s">
        <v>217</v>
      </c>
    </row>
    <row r="126" spans="4:5">
      <c r="D126" s="129">
        <v>2204</v>
      </c>
      <c r="E126" s="14" t="s">
        <v>218</v>
      </c>
    </row>
    <row r="127" spans="4:5">
      <c r="D127" s="129">
        <v>2205</v>
      </c>
      <c r="E127" s="14" t="s">
        <v>219</v>
      </c>
    </row>
    <row r="128" spans="4:5">
      <c r="D128" s="129">
        <v>2206</v>
      </c>
      <c r="E128" s="14" t="s">
        <v>220</v>
      </c>
    </row>
    <row r="129" spans="4:5">
      <c r="D129" s="129">
        <v>2207</v>
      </c>
      <c r="E129" s="14" t="s">
        <v>221</v>
      </c>
    </row>
    <row r="130" spans="4:5">
      <c r="D130" s="129">
        <v>2208</v>
      </c>
      <c r="E130" s="14" t="s">
        <v>222</v>
      </c>
    </row>
    <row r="131" spans="4:5">
      <c r="D131" s="129">
        <v>2209</v>
      </c>
      <c r="E131" s="14" t="s">
        <v>223</v>
      </c>
    </row>
    <row r="132" spans="4:5">
      <c r="D132" s="129">
        <v>2210</v>
      </c>
      <c r="E132" s="14" t="s">
        <v>224</v>
      </c>
    </row>
    <row r="133" spans="4:5">
      <c r="D133" s="129">
        <v>2211</v>
      </c>
      <c r="E133" s="14" t="s">
        <v>225</v>
      </c>
    </row>
    <row r="134" spans="4:5">
      <c r="D134" s="129">
        <v>2212</v>
      </c>
      <c r="E134" s="14" t="s">
        <v>226</v>
      </c>
    </row>
    <row r="135" spans="4:5">
      <c r="D135" s="129">
        <v>2213</v>
      </c>
      <c r="E135" s="14" t="s">
        <v>227</v>
      </c>
    </row>
    <row r="136" spans="4:5">
      <c r="D136" s="129">
        <v>2299</v>
      </c>
      <c r="E136" s="14" t="s">
        <v>121</v>
      </c>
    </row>
    <row r="137" spans="4:5">
      <c r="D137" s="129">
        <v>2301</v>
      </c>
      <c r="E137" s="14" t="s">
        <v>228</v>
      </c>
    </row>
    <row r="138" spans="4:5">
      <c r="D138" s="129">
        <v>2302</v>
      </c>
      <c r="E138" s="14" t="s">
        <v>229</v>
      </c>
    </row>
    <row r="139" spans="4:5">
      <c r="D139" s="129">
        <v>2303</v>
      </c>
      <c r="E139" s="14" t="s">
        <v>230</v>
      </c>
    </row>
    <row r="140" spans="4:5">
      <c r="D140" s="129">
        <v>2304</v>
      </c>
      <c r="E140" s="14" t="s">
        <v>231</v>
      </c>
    </row>
    <row r="141" spans="4:5">
      <c r="D141" s="129">
        <v>2306</v>
      </c>
      <c r="E141" s="14" t="s">
        <v>232</v>
      </c>
    </row>
    <row r="142" spans="4:5">
      <c r="D142" s="129">
        <v>2307</v>
      </c>
      <c r="E142" s="14" t="s">
        <v>233</v>
      </c>
    </row>
    <row r="143" spans="4:5">
      <c r="D143" s="129">
        <v>2399</v>
      </c>
      <c r="E143" s="14" t="s">
        <v>121</v>
      </c>
    </row>
    <row r="144" spans="4:5">
      <c r="D144" s="129">
        <v>2401</v>
      </c>
      <c r="E144" s="14" t="s">
        <v>234</v>
      </c>
    </row>
    <row r="145" spans="4:5">
      <c r="D145" s="129">
        <v>2402</v>
      </c>
      <c r="E145" s="14" t="s">
        <v>235</v>
      </c>
    </row>
    <row r="146" spans="4:5">
      <c r="D146" s="129">
        <v>2403</v>
      </c>
      <c r="E146" s="14" t="s">
        <v>236</v>
      </c>
    </row>
    <row r="147" spans="4:5">
      <c r="D147" s="129">
        <v>2404</v>
      </c>
      <c r="E147" s="14" t="s">
        <v>237</v>
      </c>
    </row>
    <row r="148" spans="4:5">
      <c r="D148" s="129">
        <v>2499</v>
      </c>
      <c r="E148" s="14" t="s">
        <v>121</v>
      </c>
    </row>
    <row r="149" spans="4:5">
      <c r="D149" s="129">
        <v>2501</v>
      </c>
      <c r="E149" s="14" t="s">
        <v>238</v>
      </c>
    </row>
    <row r="150" spans="4:5">
      <c r="D150" s="129">
        <v>2502</v>
      </c>
      <c r="E150" s="14" t="s">
        <v>239</v>
      </c>
    </row>
    <row r="151" spans="4:5">
      <c r="D151" s="129">
        <v>2503</v>
      </c>
      <c r="E151" s="14" t="s">
        <v>240</v>
      </c>
    </row>
    <row r="152" spans="4:5">
      <c r="D152" s="129">
        <v>2504</v>
      </c>
      <c r="E152" s="14" t="s">
        <v>241</v>
      </c>
    </row>
    <row r="153" spans="4:5">
      <c r="D153" s="129">
        <v>2505</v>
      </c>
      <c r="E153" s="14" t="s">
        <v>242</v>
      </c>
    </row>
    <row r="154" spans="4:5">
      <c r="D154" s="129">
        <v>2506</v>
      </c>
      <c r="E154" s="14" t="s">
        <v>243</v>
      </c>
    </row>
    <row r="155" spans="4:5">
      <c r="D155" s="129">
        <v>2508</v>
      </c>
      <c r="E155" s="14" t="s">
        <v>244</v>
      </c>
    </row>
    <row r="156" spans="4:5">
      <c r="D156" s="129">
        <v>2509</v>
      </c>
      <c r="E156" s="14" t="s">
        <v>245</v>
      </c>
    </row>
    <row r="157" spans="4:5">
      <c r="D157" s="129">
        <v>2514</v>
      </c>
      <c r="E157" s="14" t="s">
        <v>246</v>
      </c>
    </row>
    <row r="158" spans="4:5">
      <c r="D158" s="129">
        <v>2515</v>
      </c>
      <c r="E158" s="14" t="s">
        <v>247</v>
      </c>
    </row>
    <row r="159" spans="4:5">
      <c r="D159" s="129">
        <v>2516</v>
      </c>
      <c r="E159" s="14" t="s">
        <v>248</v>
      </c>
    </row>
    <row r="160" spans="4:5">
      <c r="D160" s="129">
        <v>2599</v>
      </c>
      <c r="E160" s="14" t="s">
        <v>121</v>
      </c>
    </row>
    <row r="161" spans="4:5">
      <c r="D161" s="129">
        <v>2601</v>
      </c>
      <c r="E161" s="14" t="s">
        <v>92</v>
      </c>
    </row>
    <row r="162" spans="4:5">
      <c r="D162" s="129">
        <v>2701</v>
      </c>
      <c r="E162" s="14" t="s">
        <v>249</v>
      </c>
    </row>
    <row r="163" spans="4:5">
      <c r="D163" s="129">
        <v>2702</v>
      </c>
      <c r="E163" s="14" t="s">
        <v>250</v>
      </c>
    </row>
    <row r="164" spans="4:5">
      <c r="D164" s="129">
        <v>2703</v>
      </c>
      <c r="E164" s="14" t="s">
        <v>251</v>
      </c>
    </row>
    <row r="165" spans="4:5">
      <c r="D165" s="129">
        <v>2706</v>
      </c>
      <c r="E165" s="14" t="s">
        <v>74</v>
      </c>
    </row>
    <row r="166" spans="4:5">
      <c r="D166" s="129">
        <v>2707</v>
      </c>
      <c r="E166" s="14" t="s">
        <v>161</v>
      </c>
    </row>
    <row r="167" spans="4:5">
      <c r="D167" s="129">
        <v>2709</v>
      </c>
      <c r="E167" s="14" t="s">
        <v>252</v>
      </c>
    </row>
    <row r="168" spans="4:5">
      <c r="D168" s="129">
        <v>2799</v>
      </c>
      <c r="E168" s="14" t="s">
        <v>121</v>
      </c>
    </row>
    <row r="169" spans="4:5">
      <c r="D169" s="129">
        <v>2801</v>
      </c>
      <c r="E169" s="14" t="s">
        <v>253</v>
      </c>
    </row>
    <row r="170" spans="4:5">
      <c r="D170" s="129">
        <v>2802</v>
      </c>
      <c r="E170" s="14" t="s">
        <v>254</v>
      </c>
    </row>
    <row r="171" spans="4:5">
      <c r="D171" s="129">
        <v>2803</v>
      </c>
      <c r="E171" s="14" t="s">
        <v>255</v>
      </c>
    </row>
    <row r="172" spans="4:5">
      <c r="D172" s="129">
        <v>2804</v>
      </c>
      <c r="E172" s="14" t="s">
        <v>256</v>
      </c>
    </row>
    <row r="173" spans="4:5">
      <c r="D173" s="129">
        <v>2805</v>
      </c>
      <c r="E173" s="14" t="s">
        <v>257</v>
      </c>
    </row>
    <row r="174" spans="4:5">
      <c r="D174" s="129">
        <v>2806</v>
      </c>
      <c r="E174" s="14" t="s">
        <v>258</v>
      </c>
    </row>
    <row r="175" spans="4:5">
      <c r="D175" s="129">
        <v>2807</v>
      </c>
      <c r="E175" s="14" t="s">
        <v>259</v>
      </c>
    </row>
    <row r="176" spans="4:5">
      <c r="D176" s="129">
        <v>2808</v>
      </c>
      <c r="E176" s="14" t="s">
        <v>260</v>
      </c>
    </row>
    <row r="177" spans="4:5">
      <c r="D177" s="129">
        <v>2809</v>
      </c>
      <c r="E177" s="14" t="s">
        <v>261</v>
      </c>
    </row>
    <row r="178" spans="4:5">
      <c r="D178" s="129">
        <v>2899</v>
      </c>
      <c r="E178" s="14" t="s">
        <v>121</v>
      </c>
    </row>
    <row r="179" spans="4:5">
      <c r="D179" s="129">
        <v>2901</v>
      </c>
      <c r="E179" s="14" t="s">
        <v>262</v>
      </c>
    </row>
    <row r="180" spans="4:5">
      <c r="D180" s="129">
        <v>2902</v>
      </c>
      <c r="E180" s="14" t="s">
        <v>263</v>
      </c>
    </row>
    <row r="181" spans="4:5">
      <c r="D181" s="129">
        <v>2999</v>
      </c>
      <c r="E181" s="14" t="s">
        <v>121</v>
      </c>
    </row>
    <row r="182" spans="4:5">
      <c r="D182" s="129">
        <v>3001</v>
      </c>
      <c r="E182" s="14" t="s">
        <v>264</v>
      </c>
    </row>
    <row r="183" spans="4:5">
      <c r="D183" s="129">
        <v>3002</v>
      </c>
      <c r="E183" s="14" t="s">
        <v>265</v>
      </c>
    </row>
    <row r="184" spans="4:5">
      <c r="D184" s="129">
        <v>3003</v>
      </c>
      <c r="E184" s="14" t="s">
        <v>266</v>
      </c>
    </row>
    <row r="185" spans="4:5">
      <c r="D185" s="129">
        <v>3004</v>
      </c>
      <c r="E185" s="14" t="s">
        <v>267</v>
      </c>
    </row>
    <row r="186" spans="4:5">
      <c r="D186" s="129">
        <v>3099</v>
      </c>
      <c r="E186" s="14" t="s">
        <v>121</v>
      </c>
    </row>
    <row r="187" spans="4:5">
      <c r="D187" s="129">
        <v>3101</v>
      </c>
      <c r="E187" s="14" t="s">
        <v>268</v>
      </c>
    </row>
    <row r="188" spans="4:5">
      <c r="D188" s="129">
        <v>3102</v>
      </c>
      <c r="E188" s="14" t="s">
        <v>269</v>
      </c>
    </row>
    <row r="189" spans="4:5">
      <c r="D189" s="129">
        <v>3103</v>
      </c>
      <c r="E189" s="14" t="s">
        <v>270</v>
      </c>
    </row>
    <row r="190" spans="4:5">
      <c r="D190" s="129">
        <v>3104</v>
      </c>
      <c r="E190" s="14" t="s">
        <v>271</v>
      </c>
    </row>
    <row r="191" spans="4:5">
      <c r="D191" s="129">
        <v>3105</v>
      </c>
      <c r="E191" s="14" t="s">
        <v>241</v>
      </c>
    </row>
    <row r="192" spans="4:5">
      <c r="D192" s="129">
        <v>3106</v>
      </c>
      <c r="E192" s="14" t="s">
        <v>272</v>
      </c>
    </row>
    <row r="193" spans="4:5">
      <c r="D193" s="129">
        <v>3107</v>
      </c>
      <c r="E193" s="14" t="s">
        <v>273</v>
      </c>
    </row>
    <row r="194" spans="4:5">
      <c r="D194" s="129">
        <v>3108</v>
      </c>
      <c r="E194" s="14" t="s">
        <v>274</v>
      </c>
    </row>
    <row r="195" spans="4:5">
      <c r="D195" s="129">
        <v>3109</v>
      </c>
      <c r="E195" s="14" t="s">
        <v>275</v>
      </c>
    </row>
    <row r="196" spans="4:5">
      <c r="D196" s="129">
        <v>3110</v>
      </c>
      <c r="E196" s="14" t="s">
        <v>276</v>
      </c>
    </row>
    <row r="197" spans="4:5">
      <c r="D197" s="129">
        <v>3199</v>
      </c>
      <c r="E197" s="14" t="s">
        <v>121</v>
      </c>
    </row>
    <row r="198" spans="4:5">
      <c r="D198" s="129">
        <v>3601</v>
      </c>
      <c r="E198" s="14" t="s">
        <v>277</v>
      </c>
    </row>
    <row r="199" spans="4:5">
      <c r="D199" s="129">
        <v>3602</v>
      </c>
      <c r="E199" s="14" t="s">
        <v>278</v>
      </c>
    </row>
    <row r="200" spans="4:5">
      <c r="D200" s="129">
        <v>3699</v>
      </c>
      <c r="E200" s="14" t="s">
        <v>121</v>
      </c>
    </row>
    <row r="201" spans="4:5">
      <c r="D201" s="129">
        <v>3701</v>
      </c>
      <c r="E201" s="14" t="s">
        <v>279</v>
      </c>
    </row>
    <row r="202" spans="4:5">
      <c r="D202" s="129">
        <v>3702</v>
      </c>
      <c r="E202" s="14" t="s">
        <v>280</v>
      </c>
    </row>
    <row r="203" spans="4:5">
      <c r="D203" s="129">
        <v>3703</v>
      </c>
      <c r="E203" s="14" t="s">
        <v>281</v>
      </c>
    </row>
    <row r="204" spans="4:5">
      <c r="D204" s="129">
        <v>3704</v>
      </c>
      <c r="E204" s="14" t="s">
        <v>282</v>
      </c>
    </row>
    <row r="205" spans="4:5">
      <c r="D205" s="129">
        <v>3705</v>
      </c>
      <c r="E205" s="14" t="s">
        <v>283</v>
      </c>
    </row>
    <row r="206" spans="4:5">
      <c r="D206" s="129">
        <v>3706</v>
      </c>
      <c r="E206" s="14" t="s">
        <v>284</v>
      </c>
    </row>
    <row r="207" spans="4:5">
      <c r="D207" s="129">
        <v>3707</v>
      </c>
      <c r="E207" s="14" t="s">
        <v>285</v>
      </c>
    </row>
    <row r="208" spans="4:5">
      <c r="D208" s="129">
        <v>3708</v>
      </c>
      <c r="E208" s="14" t="s">
        <v>286</v>
      </c>
    </row>
    <row r="209" spans="4:5">
      <c r="D209" s="129">
        <v>3709</v>
      </c>
      <c r="E209" s="14" t="s">
        <v>287</v>
      </c>
    </row>
    <row r="210" spans="4:5">
      <c r="D210" s="129">
        <v>3799</v>
      </c>
      <c r="E210" s="14" t="s">
        <v>121</v>
      </c>
    </row>
    <row r="211" spans="4:5">
      <c r="D211" s="129">
        <v>3801</v>
      </c>
      <c r="E211" s="14" t="s">
        <v>288</v>
      </c>
    </row>
    <row r="212" spans="4:5">
      <c r="D212" s="129">
        <v>3803</v>
      </c>
      <c r="E212" s="14" t="s">
        <v>289</v>
      </c>
    </row>
    <row r="213" spans="4:5">
      <c r="D213" s="129">
        <v>3804</v>
      </c>
      <c r="E213" s="14" t="s">
        <v>290</v>
      </c>
    </row>
    <row r="214" spans="4:5">
      <c r="D214" s="129">
        <v>3807</v>
      </c>
      <c r="E214" s="14" t="s">
        <v>291</v>
      </c>
    </row>
    <row r="215" spans="4:5">
      <c r="D215" s="129">
        <v>3808</v>
      </c>
      <c r="E215" s="14" t="s">
        <v>292</v>
      </c>
    </row>
    <row r="216" spans="4:5">
      <c r="D216" s="129">
        <v>3899</v>
      </c>
      <c r="E216" s="14" t="s">
        <v>121</v>
      </c>
    </row>
    <row r="217" spans="4:5">
      <c r="D217" s="129">
        <v>3901</v>
      </c>
      <c r="E217" s="14" t="s">
        <v>293</v>
      </c>
    </row>
    <row r="218" spans="4:5">
      <c r="D218" s="129">
        <v>3902</v>
      </c>
      <c r="E218" s="14" t="s">
        <v>294</v>
      </c>
    </row>
    <row r="219" spans="4:5">
      <c r="D219" s="129">
        <v>3903</v>
      </c>
      <c r="E219" s="14" t="s">
        <v>295</v>
      </c>
    </row>
    <row r="220" spans="4:5">
      <c r="D220" s="129">
        <v>3904</v>
      </c>
      <c r="E220" s="14" t="s">
        <v>296</v>
      </c>
    </row>
    <row r="221" spans="4:5">
      <c r="D221" s="129">
        <v>3905</v>
      </c>
      <c r="E221" s="14" t="s">
        <v>297</v>
      </c>
    </row>
    <row r="222" spans="4:5">
      <c r="D222" s="129">
        <v>3906</v>
      </c>
      <c r="E222" s="14" t="s">
        <v>298</v>
      </c>
    </row>
    <row r="223" spans="4:5">
      <c r="D223" s="129">
        <v>3907</v>
      </c>
      <c r="E223" s="14" t="s">
        <v>299</v>
      </c>
    </row>
    <row r="224" spans="4:5">
      <c r="D224" s="129">
        <v>3909</v>
      </c>
      <c r="E224" s="14" t="s">
        <v>300</v>
      </c>
    </row>
    <row r="225" spans="4:5">
      <c r="D225" s="129">
        <v>3999</v>
      </c>
      <c r="E225" s="14" t="s">
        <v>121</v>
      </c>
    </row>
    <row r="226" spans="4:5">
      <c r="D226" s="129">
        <v>4001</v>
      </c>
      <c r="E226" s="14" t="s">
        <v>301</v>
      </c>
    </row>
    <row r="227" spans="4:5">
      <c r="D227" s="129">
        <v>4002</v>
      </c>
      <c r="E227" s="14" t="s">
        <v>302</v>
      </c>
    </row>
    <row r="228" spans="4:5">
      <c r="D228" s="129">
        <v>4003</v>
      </c>
      <c r="E228" s="14" t="s">
        <v>303</v>
      </c>
    </row>
    <row r="229" spans="4:5">
      <c r="D229" s="129">
        <v>4004</v>
      </c>
      <c r="E229" s="14" t="s">
        <v>304</v>
      </c>
    </row>
    <row r="230" spans="4:5">
      <c r="D230" s="129">
        <v>4099</v>
      </c>
      <c r="E230" s="14" t="s">
        <v>121</v>
      </c>
    </row>
    <row r="231" spans="4:5">
      <c r="D231" s="129">
        <v>4101</v>
      </c>
      <c r="E231" s="14" t="s">
        <v>305</v>
      </c>
    </row>
    <row r="232" spans="4:5">
      <c r="D232" s="129">
        <v>4102</v>
      </c>
      <c r="E232" s="14" t="s">
        <v>306</v>
      </c>
    </row>
    <row r="233" spans="4:5">
      <c r="D233" s="129">
        <v>4103</v>
      </c>
      <c r="E233" s="14" t="s">
        <v>307</v>
      </c>
    </row>
    <row r="234" spans="4:5">
      <c r="D234" s="129">
        <v>4104</v>
      </c>
      <c r="E234" s="14" t="s">
        <v>308</v>
      </c>
    </row>
    <row r="235" spans="4:5">
      <c r="D235" s="129">
        <v>4105</v>
      </c>
      <c r="E235" s="14" t="s">
        <v>309</v>
      </c>
    </row>
    <row r="236" spans="4:5">
      <c r="D236" s="129">
        <v>4106</v>
      </c>
      <c r="E236" s="14" t="s">
        <v>310</v>
      </c>
    </row>
    <row r="237" spans="4:5">
      <c r="D237" s="129">
        <v>4107</v>
      </c>
      <c r="E237" s="14" t="s">
        <v>311</v>
      </c>
    </row>
    <row r="238" spans="4:5">
      <c r="D238" s="129">
        <v>4199</v>
      </c>
      <c r="E238" s="14" t="s">
        <v>121</v>
      </c>
    </row>
    <row r="239" spans="4:5">
      <c r="D239" s="129">
        <v>4201</v>
      </c>
      <c r="E239" s="14" t="s">
        <v>312</v>
      </c>
    </row>
    <row r="240" spans="4:5">
      <c r="D240" s="129">
        <v>4202</v>
      </c>
      <c r="E240" s="14" t="s">
        <v>313</v>
      </c>
    </row>
    <row r="241" spans="4:5">
      <c r="D241" s="129">
        <v>4203</v>
      </c>
      <c r="E241" s="14" t="s">
        <v>314</v>
      </c>
    </row>
    <row r="242" spans="4:5">
      <c r="D242" s="129">
        <v>4299</v>
      </c>
      <c r="E242" s="14" t="s">
        <v>121</v>
      </c>
    </row>
    <row r="243" spans="4:5">
      <c r="D243" s="129">
        <v>4301</v>
      </c>
      <c r="E243" s="14" t="s">
        <v>315</v>
      </c>
    </row>
    <row r="244" spans="4:5">
      <c r="D244" s="129">
        <v>4302</v>
      </c>
      <c r="E244" s="14" t="s">
        <v>316</v>
      </c>
    </row>
    <row r="245" spans="4:5">
      <c r="D245" s="129">
        <v>4303</v>
      </c>
      <c r="E245" s="14" t="s">
        <v>317</v>
      </c>
    </row>
    <row r="246" spans="4:5">
      <c r="D246" s="129">
        <v>4399</v>
      </c>
      <c r="E246" s="14" t="s">
        <v>121</v>
      </c>
    </row>
    <row r="247" spans="4:5">
      <c r="D247" s="129">
        <v>4401</v>
      </c>
      <c r="E247" s="14" t="s">
        <v>318</v>
      </c>
    </row>
    <row r="248" spans="4:5">
      <c r="D248" s="129">
        <v>4402</v>
      </c>
      <c r="E248" s="14" t="s">
        <v>319</v>
      </c>
    </row>
    <row r="249" spans="4:5">
      <c r="D249" s="129">
        <v>4403</v>
      </c>
      <c r="E249" s="14" t="s">
        <v>320</v>
      </c>
    </row>
    <row r="250" spans="4:5">
      <c r="D250" s="129">
        <v>4404</v>
      </c>
      <c r="E250" s="14" t="s">
        <v>321</v>
      </c>
    </row>
    <row r="251" spans="4:5">
      <c r="D251" s="129">
        <v>4405</v>
      </c>
      <c r="E251" s="14" t="s">
        <v>322</v>
      </c>
    </row>
    <row r="252" spans="4:5">
      <c r="D252" s="129">
        <v>4406</v>
      </c>
      <c r="E252" s="14" t="s">
        <v>323</v>
      </c>
    </row>
    <row r="253" spans="4:5">
      <c r="D253" s="129">
        <v>4407</v>
      </c>
      <c r="E253" s="14" t="s">
        <v>324</v>
      </c>
    </row>
    <row r="254" spans="4:5">
      <c r="D254" s="129">
        <v>4499</v>
      </c>
      <c r="E254" s="14" t="s">
        <v>121</v>
      </c>
    </row>
    <row r="255" spans="4:5">
      <c r="D255" s="129">
        <v>4501</v>
      </c>
      <c r="E255" s="14" t="s">
        <v>325</v>
      </c>
    </row>
    <row r="256" spans="4:5">
      <c r="D256" s="129">
        <v>4503</v>
      </c>
      <c r="E256" s="14" t="s">
        <v>326</v>
      </c>
    </row>
    <row r="257" spans="4:5">
      <c r="D257" s="129">
        <v>4504</v>
      </c>
      <c r="E257" s="14" t="s">
        <v>327</v>
      </c>
    </row>
    <row r="258" spans="4:5">
      <c r="D258" s="129">
        <v>4505</v>
      </c>
      <c r="E258" s="14" t="s">
        <v>246</v>
      </c>
    </row>
    <row r="259" spans="4:5">
      <c r="D259" s="129">
        <v>4506</v>
      </c>
      <c r="E259" s="14" t="s">
        <v>328</v>
      </c>
    </row>
    <row r="260" spans="4:5">
      <c r="D260" s="129">
        <v>4507</v>
      </c>
      <c r="E260" s="14" t="s">
        <v>329</v>
      </c>
    </row>
    <row r="261" spans="4:5">
      <c r="D261" s="129">
        <v>4509</v>
      </c>
      <c r="E261" s="14" t="s">
        <v>330</v>
      </c>
    </row>
    <row r="262" spans="4:5">
      <c r="D262" s="129">
        <v>4511</v>
      </c>
      <c r="E262" s="14" t="s">
        <v>124</v>
      </c>
    </row>
    <row r="263" spans="4:5">
      <c r="D263" s="129">
        <v>4512</v>
      </c>
      <c r="E263" s="14" t="s">
        <v>331</v>
      </c>
    </row>
    <row r="264" spans="4:5">
      <c r="D264" s="129">
        <v>4513</v>
      </c>
      <c r="E264" s="14" t="s">
        <v>227</v>
      </c>
    </row>
    <row r="265" spans="4:5">
      <c r="D265" s="129">
        <v>4514</v>
      </c>
      <c r="E265" s="14" t="s">
        <v>332</v>
      </c>
    </row>
    <row r="266" spans="4:5">
      <c r="D266" s="129">
        <v>4515</v>
      </c>
      <c r="E266" s="14" t="s">
        <v>229</v>
      </c>
    </row>
    <row r="267" spans="4:5">
      <c r="D267" s="129">
        <v>4516</v>
      </c>
      <c r="E267" s="14" t="s">
        <v>228</v>
      </c>
    </row>
    <row r="268" spans="4:5">
      <c r="D268" s="129">
        <v>4517</v>
      </c>
      <c r="E268" s="14" t="s">
        <v>333</v>
      </c>
    </row>
    <row r="269" spans="4:5">
      <c r="D269" s="129">
        <v>4599</v>
      </c>
      <c r="E269" s="14" t="s">
        <v>121</v>
      </c>
    </row>
    <row r="270" spans="4:5">
      <c r="D270" s="129">
        <v>4601</v>
      </c>
      <c r="E270" s="14" t="s">
        <v>334</v>
      </c>
    </row>
    <row r="271" spans="4:5">
      <c r="D271" s="129">
        <v>4602</v>
      </c>
      <c r="E271" s="14" t="s">
        <v>335</v>
      </c>
    </row>
    <row r="272" spans="4:5">
      <c r="D272" s="129">
        <v>4603</v>
      </c>
      <c r="E272" s="14" t="s">
        <v>336</v>
      </c>
    </row>
    <row r="273" spans="4:5">
      <c r="D273" s="129">
        <v>4604</v>
      </c>
      <c r="E273" s="14" t="s">
        <v>337</v>
      </c>
    </row>
    <row r="274" spans="4:5">
      <c r="D274" s="129">
        <v>4605</v>
      </c>
      <c r="E274" s="14" t="s">
        <v>338</v>
      </c>
    </row>
    <row r="275" spans="4:5">
      <c r="D275" s="129">
        <v>4606</v>
      </c>
      <c r="E275" s="14" t="s">
        <v>339</v>
      </c>
    </row>
    <row r="276" spans="4:5">
      <c r="D276" s="129">
        <v>4699</v>
      </c>
      <c r="E276" s="14" t="s">
        <v>121</v>
      </c>
    </row>
    <row r="277" spans="4:5">
      <c r="D277" s="129">
        <v>4701</v>
      </c>
      <c r="E277" s="14" t="s">
        <v>340</v>
      </c>
    </row>
    <row r="278" spans="4:5">
      <c r="D278" s="129">
        <v>4705</v>
      </c>
      <c r="E278" s="14" t="s">
        <v>341</v>
      </c>
    </row>
    <row r="279" spans="4:5">
      <c r="D279" s="129">
        <v>4706</v>
      </c>
      <c r="E279" s="14" t="s">
        <v>342</v>
      </c>
    </row>
    <row r="280" spans="4:5">
      <c r="D280" s="129">
        <v>4707</v>
      </c>
      <c r="E280" s="14" t="s">
        <v>343</v>
      </c>
    </row>
    <row r="281" spans="4:5">
      <c r="D281" s="129">
        <v>4709</v>
      </c>
      <c r="E281" s="14" t="s">
        <v>344</v>
      </c>
    </row>
    <row r="282" spans="4:5">
      <c r="D282" s="129">
        <v>4799</v>
      </c>
      <c r="E282" s="14" t="s">
        <v>121</v>
      </c>
    </row>
    <row r="283" spans="4:5">
      <c r="D283" s="129">
        <v>4803</v>
      </c>
      <c r="E283" s="14" t="s">
        <v>345</v>
      </c>
    </row>
    <row r="284" spans="4:5">
      <c r="D284" s="129">
        <v>4804</v>
      </c>
      <c r="E284" s="14" t="s">
        <v>346</v>
      </c>
    </row>
    <row r="285" spans="4:5">
      <c r="D285" s="129">
        <v>4899</v>
      </c>
      <c r="E285" s="14" t="s">
        <v>121</v>
      </c>
    </row>
    <row r="286" spans="4:5">
      <c r="D286" s="129">
        <v>4901</v>
      </c>
      <c r="E286" s="14" t="s">
        <v>359</v>
      </c>
    </row>
    <row r="287" spans="4:5">
      <c r="D287" s="129">
        <v>4999</v>
      </c>
      <c r="E287" s="14" t="s">
        <v>121</v>
      </c>
    </row>
    <row r="288" spans="4:5">
      <c r="D288" s="129">
        <v>5099</v>
      </c>
      <c r="E288" s="14" t="s">
        <v>121</v>
      </c>
    </row>
    <row r="289" spans="4:5">
      <c r="D289" s="129">
        <v>5103</v>
      </c>
      <c r="E289" s="14" t="s">
        <v>347</v>
      </c>
    </row>
    <row r="290" spans="4:5">
      <c r="D290" s="129">
        <v>5199</v>
      </c>
      <c r="E290" s="14" t="s">
        <v>121</v>
      </c>
    </row>
    <row r="291" spans="4:5">
      <c r="D291" s="129">
        <v>5201</v>
      </c>
      <c r="E291" s="14" t="s">
        <v>348</v>
      </c>
    </row>
    <row r="292" spans="4:5">
      <c r="D292" s="129">
        <v>5202</v>
      </c>
      <c r="E292" s="14" t="s">
        <v>349</v>
      </c>
    </row>
    <row r="293" spans="4:5">
      <c r="D293" s="129">
        <v>5205</v>
      </c>
      <c r="E293" s="14" t="s">
        <v>350</v>
      </c>
    </row>
    <row r="294" spans="4:5">
      <c r="D294" s="129">
        <v>5299</v>
      </c>
      <c r="E294" s="14" t="s">
        <v>121</v>
      </c>
    </row>
    <row r="295" spans="4:5">
      <c r="D295" s="129">
        <v>5301</v>
      </c>
      <c r="E295" s="14" t="s">
        <v>351</v>
      </c>
    </row>
    <row r="296" spans="4:5">
      <c r="D296" s="129">
        <v>5302</v>
      </c>
      <c r="E296" s="14" t="s">
        <v>352</v>
      </c>
    </row>
    <row r="297" spans="4:5">
      <c r="D297" s="129">
        <v>5303</v>
      </c>
      <c r="E297" s="14" t="s">
        <v>353</v>
      </c>
    </row>
    <row r="298" spans="4:5">
      <c r="D298" s="129">
        <v>5304</v>
      </c>
      <c r="E298" s="14" t="s">
        <v>354</v>
      </c>
    </row>
    <row r="299" spans="4:5">
      <c r="D299" s="130">
        <v>5305</v>
      </c>
      <c r="E299" s="15" t="s">
        <v>355</v>
      </c>
    </row>
    <row r="300" spans="4:5">
      <c r="D300" s="130">
        <v>5306</v>
      </c>
      <c r="E300" s="15" t="s">
        <v>356</v>
      </c>
    </row>
    <row r="301" spans="4:5">
      <c r="D301" s="130">
        <v>5309</v>
      </c>
      <c r="E301" s="15" t="s">
        <v>357</v>
      </c>
    </row>
    <row r="302" spans="4:5">
      <c r="D302" s="130">
        <v>5399</v>
      </c>
      <c r="E302" s="15" t="s">
        <v>121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35810-A4C4-44BD-8C7C-EC35C7394144}">
  <sheetPr>
    <tabColor theme="0" tint="-0.249977111117893"/>
  </sheetPr>
  <dimension ref="A1:D145"/>
  <sheetViews>
    <sheetView topLeftCell="A52" workbookViewId="0">
      <selection activeCell="C66" sqref="C66"/>
    </sheetView>
  </sheetViews>
  <sheetFormatPr defaultRowHeight="13.2"/>
  <cols>
    <col min="1" max="1" width="15.5546875" customWidth="1"/>
    <col min="2" max="2" width="16.77734375" bestFit="1" customWidth="1"/>
    <col min="3" max="3" width="46.44140625" style="140" customWidth="1"/>
    <col min="4" max="4" width="23.44140625" bestFit="1" customWidth="1"/>
  </cols>
  <sheetData>
    <row r="1" spans="2:4" ht="13.8" thickBot="1">
      <c r="B1" s="157" t="s">
        <v>471</v>
      </c>
      <c r="C1" s="142" t="s">
        <v>472</v>
      </c>
      <c r="D1" s="158" t="s">
        <v>429</v>
      </c>
    </row>
    <row r="2" spans="2:4" ht="13.8" thickBot="1">
      <c r="B2" s="159" t="s">
        <v>442</v>
      </c>
      <c r="C2" s="160">
        <f>業者カード・売上高!BA36</f>
        <v>1234</v>
      </c>
      <c r="D2" s="161" t="s">
        <v>473</v>
      </c>
    </row>
    <row r="3" spans="2:4">
      <c r="B3" s="147" t="s">
        <v>402</v>
      </c>
      <c r="C3" s="148" t="str">
        <f>業者カード・売上高!I6</f>
        <v>パブリツクヤシオ</v>
      </c>
      <c r="D3" s="149"/>
    </row>
    <row r="4" spans="2:4">
      <c r="B4" s="131" t="s">
        <v>415</v>
      </c>
      <c r="C4" s="138" t="str">
        <f>業者カード・売上高!I7</f>
        <v>株式会社パブリック八潮</v>
      </c>
      <c r="D4" s="132"/>
    </row>
    <row r="5" spans="2:4">
      <c r="B5" s="131" t="s">
        <v>416</v>
      </c>
      <c r="C5" s="138" t="str">
        <f>業者カード・売上高!I21</f>
        <v>代表取締役</v>
      </c>
      <c r="D5" s="132"/>
    </row>
    <row r="6" spans="2:4">
      <c r="B6" s="131" t="s">
        <v>30</v>
      </c>
      <c r="C6" s="138" t="str">
        <f>業者カード・売上高!I23</f>
        <v>埼玉一郎</v>
      </c>
      <c r="D6" s="132"/>
    </row>
    <row r="7" spans="2:4">
      <c r="B7" s="131" t="s">
        <v>417</v>
      </c>
      <c r="C7" s="134" t="str">
        <f>業者カード・売上高!I11&amp;業者カード・売上高!M11</f>
        <v>3309999</v>
      </c>
      <c r="D7" s="132" t="s">
        <v>425</v>
      </c>
    </row>
    <row r="8" spans="2:4">
      <c r="B8" s="131" t="s">
        <v>414</v>
      </c>
      <c r="C8" s="138" t="str">
        <f>業者カード・売上高!I12</f>
        <v>埼玉県</v>
      </c>
      <c r="D8" s="132"/>
    </row>
    <row r="9" spans="2:4">
      <c r="B9" s="131" t="s">
        <v>424</v>
      </c>
      <c r="C9" s="138" t="str">
        <f>業者カード・売上高!X12</f>
        <v>さいたま市</v>
      </c>
      <c r="D9" s="132"/>
    </row>
    <row r="10" spans="2:4">
      <c r="B10" s="131" t="s">
        <v>418</v>
      </c>
      <c r="C10" s="138" t="str">
        <f>業者カード・売上高!I13</f>
        <v>浦和区高砂○－○－○</v>
      </c>
      <c r="D10" s="132"/>
    </row>
    <row r="11" spans="2:4">
      <c r="B11" s="131" t="s">
        <v>419</v>
      </c>
      <c r="C11" s="138" t="str">
        <f>業者カード・売上高!I14</f>
        <v>さいたまビル９F</v>
      </c>
      <c r="D11" s="132"/>
    </row>
    <row r="12" spans="2:4">
      <c r="B12" s="131" t="s">
        <v>420</v>
      </c>
      <c r="C12" s="134" t="str">
        <f>ASC(業者カード・売上高!I15&amp;業者カード・売上高!M15&amp;業者カード・売上高!N15&amp;業者カード・売上高!R15&amp;業者カード・売上高!S15)</f>
        <v>048-824-****</v>
      </c>
      <c r="D12" s="132" t="s">
        <v>426</v>
      </c>
    </row>
    <row r="13" spans="2:4">
      <c r="B13" s="131" t="s">
        <v>421</v>
      </c>
      <c r="C13" s="134" t="str">
        <f>ASC(業者カード・売上高!I16&amp;業者カード・売上高!M16&amp;業者カード・売上高!N16&amp;業者カード・売上高!R16&amp;業者カード・売上高!S16)</f>
        <v>048-824-****</v>
      </c>
      <c r="D13" s="132" t="s">
        <v>426</v>
      </c>
    </row>
    <row r="14" spans="2:4">
      <c r="B14" s="131" t="s">
        <v>422</v>
      </c>
      <c r="C14" s="138" t="str">
        <f>業者カード・売上高!I17</f>
        <v>saitama@********.co.jp</v>
      </c>
      <c r="D14" s="132"/>
    </row>
    <row r="15" spans="2:4">
      <c r="B15" s="131" t="s">
        <v>413</v>
      </c>
      <c r="C15" s="135">
        <f>業者カード・売上高!G5</f>
        <v>1234567890123</v>
      </c>
      <c r="D15" s="132"/>
    </row>
    <row r="16" spans="2:4">
      <c r="B16" s="131" t="s">
        <v>423</v>
      </c>
      <c r="C16" s="138" t="str">
        <f>業者カード・売上高!AN4</f>
        <v>埼玉営業本部</v>
      </c>
      <c r="D16" s="132"/>
    </row>
    <row r="17" spans="2:4">
      <c r="B17" s="131" t="s">
        <v>416</v>
      </c>
      <c r="C17" s="138" t="str">
        <f>業者カード・売上高!AN16</f>
        <v>常務取締役埼玉営業本部長</v>
      </c>
      <c r="D17" s="132"/>
    </row>
    <row r="18" spans="2:4">
      <c r="B18" s="131" t="s">
        <v>30</v>
      </c>
      <c r="C18" s="138" t="str">
        <f>業者カード・売上高!AN18</f>
        <v>八潮茜</v>
      </c>
      <c r="D18" s="132"/>
    </row>
    <row r="19" spans="2:4">
      <c r="B19" s="131" t="s">
        <v>417</v>
      </c>
      <c r="C19" s="138" t="str">
        <f>業者カード・売上高!AN6&amp;業者カード・売上高!AR6</f>
        <v>340999</v>
      </c>
      <c r="D19" s="132" t="s">
        <v>425</v>
      </c>
    </row>
    <row r="20" spans="2:4">
      <c r="B20" s="131" t="s">
        <v>414</v>
      </c>
      <c r="C20" s="138" t="str">
        <f>業者カード・売上高!AN7</f>
        <v>埼玉県</v>
      </c>
      <c r="D20" s="132"/>
    </row>
    <row r="21" spans="2:4">
      <c r="B21" s="131" t="s">
        <v>424</v>
      </c>
      <c r="C21" s="138" t="str">
        <f>業者カード・売上高!BC7</f>
        <v>八潮市</v>
      </c>
      <c r="D21" s="132"/>
    </row>
    <row r="22" spans="2:4">
      <c r="B22" s="131" t="s">
        <v>418</v>
      </c>
      <c r="C22" s="138" t="str">
        <f>業者カード・売上高!AN8</f>
        <v>中央○－○－○</v>
      </c>
      <c r="D22" s="132"/>
    </row>
    <row r="23" spans="2:4">
      <c r="B23" s="131" t="s">
        <v>419</v>
      </c>
      <c r="C23" s="138" t="str">
        <f>業者カード・売上高!AN9</f>
        <v>八潮ビル４F</v>
      </c>
      <c r="D23" s="132"/>
    </row>
    <row r="24" spans="2:4">
      <c r="B24" s="131" t="s">
        <v>420</v>
      </c>
      <c r="C24" s="134" t="str">
        <f>ASC(業者カード・売上高!AN10&amp;業者カード・売上高!AR10&amp;業者カード・売上高!AS10&amp;業者カード・売上高!AW10&amp;業者カード・売上高!AX10)</f>
        <v>048-996-****</v>
      </c>
      <c r="D24" s="132" t="s">
        <v>426</v>
      </c>
    </row>
    <row r="25" spans="2:4">
      <c r="B25" s="131" t="s">
        <v>421</v>
      </c>
      <c r="C25" s="134" t="str">
        <f>ASC(業者カード・売上高!AN11&amp;業者カード・売上高!AR11&amp;業者カード・売上高!AS11&amp;業者カード・売上高!AW11&amp;業者カード・売上高!AX11)</f>
        <v>048-995-****</v>
      </c>
      <c r="D25" s="132" t="s">
        <v>426</v>
      </c>
    </row>
    <row r="26" spans="2:4" ht="13.8" thickBot="1">
      <c r="B26" s="150" t="s">
        <v>422</v>
      </c>
      <c r="C26" s="151" t="str">
        <f>業者カード・売上高!AN12</f>
        <v>********@city.yashio.co.jp</v>
      </c>
      <c r="D26" s="152"/>
    </row>
    <row r="27" spans="2:4">
      <c r="B27" s="147" t="s">
        <v>427</v>
      </c>
      <c r="C27" s="148" t="str">
        <f>業者カード・売上高!AN24</f>
        <v>佐藤次郎</v>
      </c>
      <c r="D27" s="149"/>
    </row>
    <row r="28" spans="2:4">
      <c r="B28" s="131" t="s">
        <v>428</v>
      </c>
      <c r="C28" s="138" t="str">
        <f>業者カード・売上高!AN22</f>
        <v>埼玉営業本部総務部総務課</v>
      </c>
      <c r="D28" s="132"/>
    </row>
    <row r="29" spans="2:4">
      <c r="B29" s="131" t="s">
        <v>420</v>
      </c>
      <c r="C29" s="134" t="str">
        <f>ASC(業者カード・売上高!AN25&amp;業者カード・売上高!AR25&amp;業者カード・売上高!AS25&amp;業者カード・売上高!AW25&amp;業者カード・売上高!AX25)</f>
        <v>048-996-****</v>
      </c>
      <c r="D29" s="132"/>
    </row>
    <row r="30" spans="2:4">
      <c r="B30" s="131" t="s">
        <v>421</v>
      </c>
      <c r="C30" s="134" t="str">
        <f>ASC(業者カード・売上高!AN26&amp;業者カード・売上高!AR26&amp;業者カード・売上高!AS26&amp;業者カード・売上高!AW26&amp;業者カード・売上高!AX26)</f>
        <v>048-995-****</v>
      </c>
      <c r="D30" s="132"/>
    </row>
    <row r="31" spans="2:4">
      <c r="B31" s="131" t="s">
        <v>422</v>
      </c>
      <c r="C31" s="138" t="str">
        <f>業者カード・売上高!AN27</f>
        <v>********@city.yashio.co.jp</v>
      </c>
      <c r="D31" s="132"/>
    </row>
    <row r="32" spans="2:4">
      <c r="B32" s="131" t="s">
        <v>427</v>
      </c>
      <c r="C32" s="138" t="str">
        <f>業者カード・売上高!AN30</f>
        <v>高橋花子</v>
      </c>
      <c r="D32" s="132" t="s">
        <v>444</v>
      </c>
    </row>
    <row r="33" spans="1:4">
      <c r="B33" s="131" t="s">
        <v>420</v>
      </c>
      <c r="C33" s="134" t="str">
        <f>ASC(業者カード・売上高!AN31&amp;業者カード・売上高!AR31&amp;業者カード・売上高!AS31&amp;業者カード・売上高!AW31&amp;業者カード・売上高!AX31)</f>
        <v>048-996-****</v>
      </c>
      <c r="D33" s="132" t="s">
        <v>444</v>
      </c>
    </row>
    <row r="34" spans="1:4">
      <c r="B34" s="131" t="s">
        <v>421</v>
      </c>
      <c r="C34" s="134" t="str">
        <f>ASC(業者カード・売上高!AN32&amp;業者カード・売上高!AR32&amp;業者カード・売上高!AS32&amp;業者カード・売上高!AW32&amp;業者カード・売上高!AX32)</f>
        <v>048-995-****</v>
      </c>
      <c r="D34" s="132" t="s">
        <v>444</v>
      </c>
    </row>
    <row r="35" spans="1:4">
      <c r="B35" s="131" t="s">
        <v>62</v>
      </c>
      <c r="C35" s="138" t="str">
        <f>業者カード・売上高!AN35</f>
        <v>1：課税</v>
      </c>
      <c r="D35" s="132"/>
    </row>
    <row r="36" spans="1:4">
      <c r="B36" s="131" t="s">
        <v>20</v>
      </c>
      <c r="C36" s="136">
        <f>業者カード・売上高!G35</f>
        <v>100000</v>
      </c>
      <c r="D36" s="132"/>
    </row>
    <row r="37" spans="1:4">
      <c r="B37" s="131" t="s">
        <v>430</v>
      </c>
      <c r="C37" s="136">
        <f>業者カード・売上高!G36</f>
        <v>1234567</v>
      </c>
      <c r="D37" s="132"/>
    </row>
    <row r="38" spans="1:4">
      <c r="B38" s="131" t="s">
        <v>25</v>
      </c>
      <c r="C38" s="138" t="str">
        <f>業者カード・売上高!AN36</f>
        <v>1：完納</v>
      </c>
      <c r="D38" s="132"/>
    </row>
    <row r="39" spans="1:4">
      <c r="B39" s="131" t="s">
        <v>431</v>
      </c>
      <c r="C39" s="136">
        <f>業者カード・売上高!Z36</f>
        <v>55</v>
      </c>
      <c r="D39" s="132"/>
    </row>
    <row r="40" spans="1:4">
      <c r="B40" s="131" t="s">
        <v>432</v>
      </c>
      <c r="C40" s="138" t="str">
        <f>業者カード・売上高!E28</f>
        <v>有</v>
      </c>
      <c r="D40" s="132"/>
    </row>
    <row r="41" spans="1:4">
      <c r="B41" s="131" t="s">
        <v>433</v>
      </c>
      <c r="C41" s="138" t="str">
        <f>業者カード・売上高!E31</f>
        <v>無</v>
      </c>
      <c r="D41" s="132"/>
    </row>
    <row r="42" spans="1:4" ht="13.8" thickBot="1">
      <c r="B42" s="150" t="s">
        <v>434</v>
      </c>
      <c r="C42" s="156">
        <f>業者カード・売上高!Z35</f>
        <v>54</v>
      </c>
      <c r="D42" s="152"/>
    </row>
    <row r="43" spans="1:4" ht="13.8" thickBot="1">
      <c r="B43" s="153" t="s">
        <v>435</v>
      </c>
      <c r="C43" s="154"/>
      <c r="D43" s="155" t="s">
        <v>489</v>
      </c>
    </row>
    <row r="44" spans="1:4">
      <c r="A44">
        <v>1</v>
      </c>
      <c r="B44" s="147" t="s">
        <v>445</v>
      </c>
      <c r="C44" s="148" t="str">
        <f>業者カード・売上高!F41</f>
        <v>給食・調理</v>
      </c>
      <c r="D44" s="149"/>
    </row>
    <row r="45" spans="1:4">
      <c r="A45">
        <v>1</v>
      </c>
      <c r="B45" s="131" t="s">
        <v>437</v>
      </c>
      <c r="C45" s="138">
        <f>業者カード・売上高!B41</f>
        <v>1</v>
      </c>
      <c r="D45" s="132"/>
    </row>
    <row r="46" spans="1:4">
      <c r="A46">
        <v>1</v>
      </c>
      <c r="B46" s="131" t="s">
        <v>436</v>
      </c>
      <c r="C46" s="139">
        <f>業者カード・売上高!D41</f>
        <v>52</v>
      </c>
      <c r="D46" s="132" t="s">
        <v>446</v>
      </c>
    </row>
    <row r="47" spans="1:4">
      <c r="A47">
        <v>1</v>
      </c>
      <c r="B47" s="131" t="s">
        <v>474</v>
      </c>
      <c r="C47" s="138" t="str">
        <f>業者カード・売上高!W41&amp;業者カード・売上高!W42</f>
        <v>01給食調理</v>
      </c>
      <c r="D47" s="132"/>
    </row>
    <row r="48" spans="1:4">
      <c r="A48">
        <v>1</v>
      </c>
      <c r="B48" s="131" t="s">
        <v>475</v>
      </c>
      <c r="C48" s="138" t="str">
        <f>業者カード・売上高!AA41&amp;業者カード・売上高!AA42</f>
        <v>（自動入力）</v>
      </c>
      <c r="D48" s="132"/>
    </row>
    <row r="49" spans="1:4">
      <c r="A49">
        <v>1</v>
      </c>
      <c r="B49" s="131" t="s">
        <v>476</v>
      </c>
      <c r="C49" s="138" t="str">
        <f>業者カード・売上高!AE41&amp;業者カード・売上高!AE42</f>
        <v>（自動入力）</v>
      </c>
      <c r="D49" s="132"/>
    </row>
    <row r="50" spans="1:4">
      <c r="A50">
        <v>1</v>
      </c>
      <c r="B50" s="131" t="s">
        <v>477</v>
      </c>
      <c r="C50" s="138" t="str">
        <f>業者カード・売上高!AI41&amp;業者カード・売上高!AI42</f>
        <v>（自動入力）</v>
      </c>
      <c r="D50" s="132"/>
    </row>
    <row r="51" spans="1:4">
      <c r="A51">
        <v>1</v>
      </c>
      <c r="B51" s="131" t="s">
        <v>478</v>
      </c>
      <c r="C51" s="138" t="str">
        <f>業者カード・売上高!AM41&amp;業者カード・売上高!AM42</f>
        <v>（自動入力）</v>
      </c>
      <c r="D51" s="132"/>
    </row>
    <row r="52" spans="1:4">
      <c r="A52">
        <v>1</v>
      </c>
      <c r="B52" s="131" t="s">
        <v>479</v>
      </c>
      <c r="C52" s="138" t="str">
        <f>業者カード・売上高!AQ41&amp;業者カード・売上高!AQ42</f>
        <v>（自動入力）</v>
      </c>
      <c r="D52" s="132"/>
    </row>
    <row r="53" spans="1:4">
      <c r="A53">
        <v>1</v>
      </c>
      <c r="B53" s="131" t="s">
        <v>480</v>
      </c>
      <c r="C53" s="138" t="str">
        <f>業者カード・売上高!AU41&amp;業者カード・売上高!AU42</f>
        <v>（自動入力）</v>
      </c>
      <c r="D53" s="132"/>
    </row>
    <row r="54" spans="1:4">
      <c r="A54">
        <v>1</v>
      </c>
      <c r="B54" s="131" t="s">
        <v>481</v>
      </c>
      <c r="C54" s="138" t="str">
        <f>業者カード・売上高!AY41&amp;業者カード・売上高!AY42</f>
        <v>（自動入力）</v>
      </c>
      <c r="D54" s="132"/>
    </row>
    <row r="55" spans="1:4">
      <c r="A55">
        <v>1</v>
      </c>
      <c r="B55" s="131" t="s">
        <v>482</v>
      </c>
      <c r="C55" s="138" t="str">
        <f>業者カード・売上高!BC41&amp;業者カード・売上高!BC42</f>
        <v>（自動入力）</v>
      </c>
      <c r="D55" s="132"/>
    </row>
    <row r="56" spans="1:4">
      <c r="A56">
        <v>1</v>
      </c>
      <c r="B56" s="131" t="s">
        <v>483</v>
      </c>
      <c r="C56" s="138" t="str">
        <f>業者カード・売上高!BG41&amp;業者カード・売上高!BG42</f>
        <v>（自動入力）</v>
      </c>
      <c r="D56" s="132"/>
    </row>
    <row r="57" spans="1:4">
      <c r="A57">
        <v>1</v>
      </c>
      <c r="B57" s="131" t="s">
        <v>484</v>
      </c>
      <c r="C57" s="138" t="str">
        <f>業者カード・売上高!W43&amp;業者カード・売上高!W44</f>
        <v>（自動入力）</v>
      </c>
      <c r="D57" s="132"/>
    </row>
    <row r="58" spans="1:4">
      <c r="A58">
        <v>1</v>
      </c>
      <c r="B58" s="131" t="s">
        <v>485</v>
      </c>
      <c r="C58" s="138" t="str">
        <f>業者カード・売上高!AA43&amp;業者カード・売上高!AA44</f>
        <v>（自動入力）</v>
      </c>
      <c r="D58" s="132"/>
    </row>
    <row r="59" spans="1:4">
      <c r="A59">
        <v>1</v>
      </c>
      <c r="B59" s="131" t="s">
        <v>486</v>
      </c>
      <c r="C59" s="138" t="str">
        <f>業者カード・売上高!AE43&amp;業者カード・売上高!AE44</f>
        <v>（自動入力）</v>
      </c>
      <c r="D59" s="132"/>
    </row>
    <row r="60" spans="1:4">
      <c r="A60">
        <v>1</v>
      </c>
      <c r="B60" s="131" t="s">
        <v>487</v>
      </c>
      <c r="C60" s="138" t="str">
        <f>業者カード・売上高!AI43&amp;業者カード・売上高!AI44</f>
        <v>（自動入力）</v>
      </c>
      <c r="D60" s="132"/>
    </row>
    <row r="61" spans="1:4">
      <c r="A61">
        <v>1</v>
      </c>
      <c r="B61" s="131" t="s">
        <v>488</v>
      </c>
      <c r="C61" s="138" t="str">
        <f>業者カード・売上高!AM43&amp;業者カード・売上高!AM44</f>
        <v>（自動入力）</v>
      </c>
      <c r="D61" s="132"/>
    </row>
    <row r="62" spans="1:4">
      <c r="A62">
        <v>1</v>
      </c>
      <c r="B62" s="131" t="s">
        <v>438</v>
      </c>
      <c r="C62" s="136">
        <f>業者カード・売上高!J41</f>
        <v>28950</v>
      </c>
      <c r="D62" s="132"/>
    </row>
    <row r="63" spans="1:4" ht="13.8" thickBot="1">
      <c r="A63">
        <v>1</v>
      </c>
      <c r="B63" s="150" t="s">
        <v>429</v>
      </c>
      <c r="C63" s="151">
        <f>業者カード・売上高!AQ44</f>
        <v>0</v>
      </c>
      <c r="D63" s="152" t="s">
        <v>439</v>
      </c>
    </row>
    <row r="64" spans="1:4">
      <c r="A64">
        <v>2</v>
      </c>
      <c r="B64" s="147" t="s">
        <v>445</v>
      </c>
      <c r="C64" s="148" t="str">
        <f>業者カード・売上高!F46</f>
        <v>電算業務</v>
      </c>
      <c r="D64" s="149"/>
    </row>
    <row r="65" spans="1:4">
      <c r="A65">
        <v>2</v>
      </c>
      <c r="B65" s="131" t="s">
        <v>437</v>
      </c>
      <c r="C65" s="138">
        <f>業者カード・売上高!B46</f>
        <v>2</v>
      </c>
      <c r="D65" s="132"/>
    </row>
    <row r="66" spans="1:4">
      <c r="A66">
        <v>2</v>
      </c>
      <c r="B66" s="131" t="s">
        <v>436</v>
      </c>
      <c r="C66" s="139">
        <f>業者カード・売上高!D46</f>
        <v>46</v>
      </c>
      <c r="D66" s="132" t="s">
        <v>446</v>
      </c>
    </row>
    <row r="67" spans="1:4">
      <c r="A67">
        <v>2</v>
      </c>
      <c r="B67" s="131" t="s">
        <v>474</v>
      </c>
      <c r="C67" s="138" t="str">
        <f>業者カード・売上高!W46&amp;業者カード・売上高!W47</f>
        <v>01システム開発</v>
      </c>
      <c r="D67" s="132"/>
    </row>
    <row r="68" spans="1:4">
      <c r="A68">
        <v>2</v>
      </c>
      <c r="B68" s="131" t="s">
        <v>475</v>
      </c>
      <c r="C68" s="138" t="str">
        <f>業者カード・売上高!AA46&amp;業者カード・売上高!AA47</f>
        <v>02プログラム開発</v>
      </c>
      <c r="D68" s="132"/>
    </row>
    <row r="69" spans="1:4">
      <c r="A69">
        <v>2</v>
      </c>
      <c r="B69" s="131" t="s">
        <v>476</v>
      </c>
      <c r="C69" s="138" t="str">
        <f>業者カード・売上高!AE46&amp;業者カード・売上高!AE47</f>
        <v>03データ入力</v>
      </c>
      <c r="D69" s="132"/>
    </row>
    <row r="70" spans="1:4">
      <c r="A70">
        <v>2</v>
      </c>
      <c r="B70" s="131" t="s">
        <v>477</v>
      </c>
      <c r="C70" s="138" t="str">
        <f>業者カード・売上高!AI46&amp;業者カード・売上高!AI47</f>
        <v>06電算処理</v>
      </c>
      <c r="D70" s="132"/>
    </row>
    <row r="71" spans="1:4">
      <c r="A71">
        <v>2</v>
      </c>
      <c r="B71" s="131" t="s">
        <v>478</v>
      </c>
      <c r="C71" s="138" t="str">
        <f>業者カード・売上高!AM46&amp;業者カード・売上高!AM47</f>
        <v>99その他</v>
      </c>
      <c r="D71" s="132"/>
    </row>
    <row r="72" spans="1:4">
      <c r="A72">
        <v>2</v>
      </c>
      <c r="B72" s="131" t="s">
        <v>479</v>
      </c>
      <c r="C72" s="138" t="str">
        <f>業者カード・売上高!AQ46&amp;業者カード・売上高!AQ47</f>
        <v>（自動入力）</v>
      </c>
      <c r="D72" s="132"/>
    </row>
    <row r="73" spans="1:4">
      <c r="A73">
        <v>2</v>
      </c>
      <c r="B73" s="131" t="s">
        <v>480</v>
      </c>
      <c r="C73" s="138" t="str">
        <f>業者カード・売上高!AU46&amp;業者カード・売上高!AU47</f>
        <v>（自動入力）</v>
      </c>
      <c r="D73" s="132"/>
    </row>
    <row r="74" spans="1:4">
      <c r="A74">
        <v>2</v>
      </c>
      <c r="B74" s="131" t="s">
        <v>481</v>
      </c>
      <c r="C74" s="138" t="str">
        <f>業者カード・売上高!AY46&amp;業者カード・売上高!AY47</f>
        <v>（自動入力）</v>
      </c>
      <c r="D74" s="132"/>
    </row>
    <row r="75" spans="1:4">
      <c r="A75">
        <v>2</v>
      </c>
      <c r="B75" s="131" t="s">
        <v>482</v>
      </c>
      <c r="C75" s="138" t="str">
        <f>業者カード・売上高!BC46&amp;業者カード・売上高!BC47</f>
        <v>（自動入力）</v>
      </c>
      <c r="D75" s="132"/>
    </row>
    <row r="76" spans="1:4">
      <c r="A76">
        <v>2</v>
      </c>
      <c r="B76" s="131" t="s">
        <v>483</v>
      </c>
      <c r="C76" s="138" t="str">
        <f>業者カード・売上高!BG46&amp;業者カード・売上高!BG47</f>
        <v>（自動入力）</v>
      </c>
      <c r="D76" s="132"/>
    </row>
    <row r="77" spans="1:4">
      <c r="A77">
        <v>2</v>
      </c>
      <c r="B77" s="131" t="s">
        <v>484</v>
      </c>
      <c r="C77" s="138" t="str">
        <f>業者カード・売上高!W48&amp;業者カード・売上高!W49</f>
        <v>（自動入力）</v>
      </c>
      <c r="D77" s="132"/>
    </row>
    <row r="78" spans="1:4">
      <c r="A78">
        <v>2</v>
      </c>
      <c r="B78" s="131" t="s">
        <v>485</v>
      </c>
      <c r="C78" s="138" t="str">
        <f>業者カード・売上高!AA48&amp;業者カード・売上高!AA49</f>
        <v>（自動入力）</v>
      </c>
      <c r="D78" s="132"/>
    </row>
    <row r="79" spans="1:4">
      <c r="A79">
        <v>2</v>
      </c>
      <c r="B79" s="131" t="s">
        <v>486</v>
      </c>
      <c r="C79" s="138" t="str">
        <f>業者カード・売上高!AE48&amp;業者カード・売上高!AE49</f>
        <v>（自動入力）</v>
      </c>
      <c r="D79" s="132"/>
    </row>
    <row r="80" spans="1:4">
      <c r="A80">
        <v>2</v>
      </c>
      <c r="B80" s="131" t="s">
        <v>487</v>
      </c>
      <c r="C80" s="138" t="str">
        <f>業者カード・売上高!AI48&amp;業者カード・売上高!AI49</f>
        <v>（自動入力）</v>
      </c>
      <c r="D80" s="132"/>
    </row>
    <row r="81" spans="1:4">
      <c r="A81">
        <v>2</v>
      </c>
      <c r="B81" s="131" t="s">
        <v>488</v>
      </c>
      <c r="C81" s="138" t="str">
        <f>業者カード・売上高!AM48&amp;業者カード・売上高!AM49</f>
        <v>（自動入力）</v>
      </c>
      <c r="D81" s="132"/>
    </row>
    <row r="82" spans="1:4">
      <c r="A82">
        <v>2</v>
      </c>
      <c r="B82" s="131" t="s">
        <v>438</v>
      </c>
      <c r="C82" s="136">
        <f>業者カード・売上高!J46</f>
        <v>33300</v>
      </c>
      <c r="D82" s="132"/>
    </row>
    <row r="83" spans="1:4" ht="13.8" thickBot="1">
      <c r="A83">
        <v>2</v>
      </c>
      <c r="B83" s="150" t="s">
        <v>429</v>
      </c>
      <c r="C83" s="151" t="str">
        <f>業者カード・売上高!AQ49</f>
        <v>セキュリティ関連業務</v>
      </c>
      <c r="D83" s="152" t="s">
        <v>439</v>
      </c>
    </row>
    <row r="84" spans="1:4">
      <c r="A84">
        <v>3</v>
      </c>
      <c r="B84" s="147" t="s">
        <v>445</v>
      </c>
      <c r="C84" s="148" t="str">
        <f>業者カード・売上高!F51</f>
        <v>文具</v>
      </c>
      <c r="D84" s="149"/>
    </row>
    <row r="85" spans="1:4">
      <c r="A85">
        <v>3</v>
      </c>
      <c r="B85" s="131" t="s">
        <v>437</v>
      </c>
      <c r="C85" s="138">
        <f>業者カード・売上高!B51</f>
        <v>3</v>
      </c>
      <c r="D85" s="132"/>
    </row>
    <row r="86" spans="1:4">
      <c r="A86">
        <v>3</v>
      </c>
      <c r="B86" s="131" t="s">
        <v>436</v>
      </c>
      <c r="C86" s="139">
        <f>業者カード・売上高!D51</f>
        <v>1</v>
      </c>
      <c r="D86" s="132" t="s">
        <v>446</v>
      </c>
    </row>
    <row r="87" spans="1:4">
      <c r="A87">
        <v>3</v>
      </c>
      <c r="B87" s="131" t="s">
        <v>474</v>
      </c>
      <c r="C87" s="138" t="str">
        <f>業者カード・売上高!W51&amp;業者カード・売上高!W52</f>
        <v>01文房具</v>
      </c>
      <c r="D87" s="132"/>
    </row>
    <row r="88" spans="1:4">
      <c r="A88">
        <v>3</v>
      </c>
      <c r="B88" s="131" t="s">
        <v>475</v>
      </c>
      <c r="C88" s="138" t="str">
        <f>業者カード・売上高!AA51&amp;業者カード・売上高!AA52</f>
        <v>02ゴム印</v>
      </c>
      <c r="D88" s="132"/>
    </row>
    <row r="89" spans="1:4">
      <c r="A89">
        <v>3</v>
      </c>
      <c r="B89" s="131" t="s">
        <v>476</v>
      </c>
      <c r="C89" s="138" t="str">
        <f>業者カード・売上高!AE51&amp;業者カード・売上高!AE52</f>
        <v>（自動入力）</v>
      </c>
      <c r="D89" s="132"/>
    </row>
    <row r="90" spans="1:4">
      <c r="A90">
        <v>3</v>
      </c>
      <c r="B90" s="131" t="s">
        <v>477</v>
      </c>
      <c r="C90" s="138" t="str">
        <f>業者カード・売上高!AI51&amp;業者カード・売上高!AI52</f>
        <v>（自動入力）</v>
      </c>
      <c r="D90" s="132"/>
    </row>
    <row r="91" spans="1:4">
      <c r="A91">
        <v>3</v>
      </c>
      <c r="B91" s="131" t="s">
        <v>478</v>
      </c>
      <c r="C91" s="138" t="str">
        <f>業者カード・売上高!AM51&amp;業者カード・売上高!AM52</f>
        <v>（自動入力）</v>
      </c>
      <c r="D91" s="132"/>
    </row>
    <row r="92" spans="1:4">
      <c r="A92">
        <v>3</v>
      </c>
      <c r="B92" s="131" t="s">
        <v>479</v>
      </c>
      <c r="C92" s="138" t="str">
        <f>業者カード・売上高!AQ51&amp;業者カード・売上高!AQ52</f>
        <v>（自動入力）</v>
      </c>
      <c r="D92" s="132"/>
    </row>
    <row r="93" spans="1:4">
      <c r="A93">
        <v>3</v>
      </c>
      <c r="B93" s="131" t="s">
        <v>480</v>
      </c>
      <c r="C93" s="138" t="str">
        <f>業者カード・売上高!AU51&amp;業者カード・売上高!AU52</f>
        <v>（自動入力）</v>
      </c>
      <c r="D93" s="132"/>
    </row>
    <row r="94" spans="1:4">
      <c r="A94">
        <v>3</v>
      </c>
      <c r="B94" s="131" t="s">
        <v>481</v>
      </c>
      <c r="C94" s="138" t="str">
        <f>業者カード・売上高!AY51&amp;業者カード・売上高!AY52</f>
        <v>（自動入力）</v>
      </c>
      <c r="D94" s="132"/>
    </row>
    <row r="95" spans="1:4">
      <c r="A95">
        <v>3</v>
      </c>
      <c r="B95" s="131" t="s">
        <v>482</v>
      </c>
      <c r="C95" s="138" t="str">
        <f>業者カード・売上高!BC51&amp;業者カード・売上高!BC52</f>
        <v>（自動入力）</v>
      </c>
      <c r="D95" s="132"/>
    </row>
    <row r="96" spans="1:4">
      <c r="A96">
        <v>3</v>
      </c>
      <c r="B96" s="131" t="s">
        <v>483</v>
      </c>
      <c r="C96" s="138" t="str">
        <f>業者カード・売上高!BG51&amp;業者カード・売上高!BG52</f>
        <v>（自動入力）</v>
      </c>
      <c r="D96" s="132"/>
    </row>
    <row r="97" spans="1:4">
      <c r="A97">
        <v>3</v>
      </c>
      <c r="B97" s="131" t="s">
        <v>484</v>
      </c>
      <c r="C97" s="138" t="str">
        <f>業者カード・売上高!W53&amp;業者カード・売上高!W54</f>
        <v>（自動入力）</v>
      </c>
      <c r="D97" s="132"/>
    </row>
    <row r="98" spans="1:4">
      <c r="A98">
        <v>3</v>
      </c>
      <c r="B98" s="131" t="s">
        <v>485</v>
      </c>
      <c r="C98" s="138" t="str">
        <f>業者カード・売上高!AA53&amp;業者カード・売上高!AA54</f>
        <v>（自動入力）</v>
      </c>
      <c r="D98" s="132"/>
    </row>
    <row r="99" spans="1:4">
      <c r="A99">
        <v>3</v>
      </c>
      <c r="B99" s="131" t="s">
        <v>486</v>
      </c>
      <c r="C99" s="138" t="str">
        <f>業者カード・売上高!AE53&amp;業者カード・売上高!AE54</f>
        <v>（自動入力）</v>
      </c>
      <c r="D99" s="132"/>
    </row>
    <row r="100" spans="1:4">
      <c r="A100">
        <v>3</v>
      </c>
      <c r="B100" s="131" t="s">
        <v>487</v>
      </c>
      <c r="C100" s="138" t="str">
        <f>業者カード・売上高!AI53&amp;業者カード・売上高!AI54</f>
        <v>（自動入力）</v>
      </c>
      <c r="D100" s="132"/>
    </row>
    <row r="101" spans="1:4">
      <c r="A101">
        <v>3</v>
      </c>
      <c r="B101" s="131" t="s">
        <v>488</v>
      </c>
      <c r="C101" s="138" t="str">
        <f>業者カード・売上高!AM53&amp;業者カード・売上高!AM54</f>
        <v>（自動入力）</v>
      </c>
      <c r="D101" s="132"/>
    </row>
    <row r="102" spans="1:4">
      <c r="A102">
        <v>3</v>
      </c>
      <c r="B102" s="131" t="s">
        <v>438</v>
      </c>
      <c r="C102" s="136">
        <f>業者カード・売上高!J51</f>
        <v>28350</v>
      </c>
      <c r="D102" s="132"/>
    </row>
    <row r="103" spans="1:4" ht="13.8" thickBot="1">
      <c r="A103">
        <v>3</v>
      </c>
      <c r="B103" s="150" t="s">
        <v>429</v>
      </c>
      <c r="C103" s="151">
        <f>業者カード・売上高!AQ54</f>
        <v>0</v>
      </c>
      <c r="D103" s="152" t="s">
        <v>439</v>
      </c>
    </row>
    <row r="104" spans="1:4">
      <c r="A104">
        <v>4</v>
      </c>
      <c r="B104" s="144" t="s">
        <v>445</v>
      </c>
      <c r="C104" s="145" t="str">
        <f>業者カード・売上高!F56</f>
        <v>その他の物品</v>
      </c>
      <c r="D104" s="146"/>
    </row>
    <row r="105" spans="1:4">
      <c r="A105">
        <v>4</v>
      </c>
      <c r="B105" s="131" t="s">
        <v>437</v>
      </c>
      <c r="C105" s="138">
        <f>業者カード・売上高!B56</f>
        <v>4</v>
      </c>
      <c r="D105" s="132"/>
    </row>
    <row r="106" spans="1:4">
      <c r="A106">
        <v>4</v>
      </c>
      <c r="B106" s="131" t="s">
        <v>436</v>
      </c>
      <c r="C106" s="139">
        <f>業者カード・売上高!D56</f>
        <v>26</v>
      </c>
      <c r="D106" s="132" t="s">
        <v>446</v>
      </c>
    </row>
    <row r="107" spans="1:4">
      <c r="A107">
        <v>4</v>
      </c>
      <c r="B107" s="131" t="s">
        <v>474</v>
      </c>
      <c r="C107" s="138" t="str">
        <f>業者カード・売上高!W56&amp;業者カード・売上高!W57</f>
        <v>01その他の物品</v>
      </c>
      <c r="D107" s="132"/>
    </row>
    <row r="108" spans="1:4">
      <c r="A108">
        <v>4</v>
      </c>
      <c r="B108" s="131" t="s">
        <v>475</v>
      </c>
      <c r="C108" s="138" t="str">
        <f>業者カード・売上高!AA56&amp;業者カード・売上高!AA57</f>
        <v>（自動入力）</v>
      </c>
      <c r="D108" s="132"/>
    </row>
    <row r="109" spans="1:4">
      <c r="A109">
        <v>4</v>
      </c>
      <c r="B109" s="131" t="s">
        <v>476</v>
      </c>
      <c r="C109" s="138" t="str">
        <f>業者カード・売上高!AE56&amp;業者カード・売上高!AE57</f>
        <v>（自動入力）</v>
      </c>
      <c r="D109" s="132"/>
    </row>
    <row r="110" spans="1:4">
      <c r="A110">
        <v>4</v>
      </c>
      <c r="B110" s="131" t="s">
        <v>477</v>
      </c>
      <c r="C110" s="138" t="str">
        <f>業者カード・売上高!AI56&amp;業者カード・売上高!AI57</f>
        <v>（自動入力）</v>
      </c>
      <c r="D110" s="132"/>
    </row>
    <row r="111" spans="1:4">
      <c r="A111">
        <v>4</v>
      </c>
      <c r="B111" s="131" t="s">
        <v>478</v>
      </c>
      <c r="C111" s="138" t="str">
        <f>業者カード・売上高!AM56&amp;業者カード・売上高!AM57</f>
        <v>（自動入力）</v>
      </c>
      <c r="D111" s="132"/>
    </row>
    <row r="112" spans="1:4">
      <c r="A112">
        <v>4</v>
      </c>
      <c r="B112" s="131" t="s">
        <v>479</v>
      </c>
      <c r="C112" s="138" t="str">
        <f>業者カード・売上高!AQ56&amp;業者カード・売上高!AQ57</f>
        <v>（自動入力）</v>
      </c>
      <c r="D112" s="132"/>
    </row>
    <row r="113" spans="1:4">
      <c r="A113">
        <v>4</v>
      </c>
      <c r="B113" s="131" t="s">
        <v>480</v>
      </c>
      <c r="C113" s="138" t="str">
        <f>業者カード・売上高!AU56&amp;業者カード・売上高!AU57</f>
        <v>（自動入力）</v>
      </c>
      <c r="D113" s="132"/>
    </row>
    <row r="114" spans="1:4">
      <c r="A114">
        <v>4</v>
      </c>
      <c r="B114" s="131" t="s">
        <v>481</v>
      </c>
      <c r="C114" s="138" t="str">
        <f>業者カード・売上高!AY56&amp;業者カード・売上高!AY57</f>
        <v>（自動入力）</v>
      </c>
      <c r="D114" s="132"/>
    </row>
    <row r="115" spans="1:4">
      <c r="A115">
        <v>4</v>
      </c>
      <c r="B115" s="131" t="s">
        <v>482</v>
      </c>
      <c r="C115" s="138" t="str">
        <f>業者カード・売上高!BC56&amp;業者カード・売上高!BC57</f>
        <v>（自動入力）</v>
      </c>
      <c r="D115" s="132"/>
    </row>
    <row r="116" spans="1:4">
      <c r="A116">
        <v>4</v>
      </c>
      <c r="B116" s="131" t="s">
        <v>483</v>
      </c>
      <c r="C116" s="138" t="str">
        <f>業者カード・売上高!BG56&amp;業者カード・売上高!BG57</f>
        <v>（自動入力）</v>
      </c>
      <c r="D116" s="132"/>
    </row>
    <row r="117" spans="1:4">
      <c r="A117">
        <v>4</v>
      </c>
      <c r="B117" s="131" t="s">
        <v>484</v>
      </c>
      <c r="C117" s="138" t="str">
        <f>業者カード・売上高!W58&amp;業者カード・売上高!W59</f>
        <v>（自動入力）</v>
      </c>
      <c r="D117" s="132"/>
    </row>
    <row r="118" spans="1:4">
      <c r="A118">
        <v>4</v>
      </c>
      <c r="B118" s="131" t="s">
        <v>485</v>
      </c>
      <c r="C118" s="138" t="str">
        <f>業者カード・売上高!AA58&amp;業者カード・売上高!AA59</f>
        <v>（自動入力）</v>
      </c>
      <c r="D118" s="132"/>
    </row>
    <row r="119" spans="1:4">
      <c r="A119">
        <v>4</v>
      </c>
      <c r="B119" s="131" t="s">
        <v>486</v>
      </c>
      <c r="C119" s="138" t="str">
        <f>業者カード・売上高!AE58&amp;業者カード・売上高!AE59</f>
        <v>（自動入力）</v>
      </c>
      <c r="D119" s="132"/>
    </row>
    <row r="120" spans="1:4">
      <c r="A120">
        <v>4</v>
      </c>
      <c r="B120" s="131" t="s">
        <v>487</v>
      </c>
      <c r="C120" s="138" t="str">
        <f>業者カード・売上高!AI58&amp;業者カード・売上高!AI59</f>
        <v>（自動入力）</v>
      </c>
      <c r="D120" s="132"/>
    </row>
    <row r="121" spans="1:4">
      <c r="A121">
        <v>4</v>
      </c>
      <c r="B121" s="131" t="s">
        <v>488</v>
      </c>
      <c r="C121" s="138" t="str">
        <f>業者カード・売上高!AM58&amp;業者カード・売上高!AM59</f>
        <v>（自動入力）</v>
      </c>
      <c r="D121" s="132"/>
    </row>
    <row r="122" spans="1:4">
      <c r="A122">
        <v>4</v>
      </c>
      <c r="B122" s="131" t="s">
        <v>438</v>
      </c>
      <c r="C122" s="136">
        <f>業者カード・売上高!J56</f>
        <v>32440</v>
      </c>
      <c r="D122" s="132"/>
    </row>
    <row r="123" spans="1:4" ht="13.8" thickBot="1">
      <c r="A123">
        <v>4</v>
      </c>
      <c r="B123" s="141" t="s">
        <v>429</v>
      </c>
      <c r="C123" s="142" t="str">
        <f>業者カード・売上高!AQ59</f>
        <v>モバイルアクセサリー、ネットワーク機器</v>
      </c>
      <c r="D123" s="143" t="s">
        <v>439</v>
      </c>
    </row>
    <row r="124" spans="1:4">
      <c r="A124">
        <v>5</v>
      </c>
      <c r="B124" s="147" t="s">
        <v>445</v>
      </c>
      <c r="C124" s="148" t="str">
        <f>業者カード・売上高!F61</f>
        <v>（自動入力）</v>
      </c>
      <c r="D124" s="149"/>
    </row>
    <row r="125" spans="1:4">
      <c r="A125">
        <v>5</v>
      </c>
      <c r="B125" s="131" t="s">
        <v>437</v>
      </c>
      <c r="C125" s="138">
        <f>業者カード・売上高!B61</f>
        <v>5</v>
      </c>
      <c r="D125" s="132"/>
    </row>
    <row r="126" spans="1:4">
      <c r="A126">
        <v>5</v>
      </c>
      <c r="B126" s="131" t="s">
        <v>436</v>
      </c>
      <c r="C126" s="139">
        <f>業者カード・売上高!D61</f>
        <v>0</v>
      </c>
      <c r="D126" s="132" t="s">
        <v>446</v>
      </c>
    </row>
    <row r="127" spans="1:4">
      <c r="A127">
        <v>5</v>
      </c>
      <c r="B127" s="131" t="s">
        <v>474</v>
      </c>
      <c r="C127" s="138" t="str">
        <f>業者カード・売上高!W61&amp;業者カード・売上高!W62</f>
        <v>（自動入力）</v>
      </c>
      <c r="D127" s="132"/>
    </row>
    <row r="128" spans="1:4">
      <c r="A128">
        <v>5</v>
      </c>
      <c r="B128" s="131" t="s">
        <v>475</v>
      </c>
      <c r="C128" s="138" t="str">
        <f>業者カード・売上高!AA61&amp;業者カード・売上高!AA62</f>
        <v>（自動入力）</v>
      </c>
      <c r="D128" s="132"/>
    </row>
    <row r="129" spans="1:4">
      <c r="A129">
        <v>5</v>
      </c>
      <c r="B129" s="131" t="s">
        <v>476</v>
      </c>
      <c r="C129" s="138" t="str">
        <f>業者カード・売上高!AE61&amp;業者カード・売上高!AE62</f>
        <v>（自動入力）</v>
      </c>
      <c r="D129" s="132"/>
    </row>
    <row r="130" spans="1:4">
      <c r="A130">
        <v>5</v>
      </c>
      <c r="B130" s="131" t="s">
        <v>477</v>
      </c>
      <c r="C130" s="138" t="str">
        <f>業者カード・売上高!AI61&amp;業者カード・売上高!AI62</f>
        <v>（自動入力）</v>
      </c>
      <c r="D130" s="132"/>
    </row>
    <row r="131" spans="1:4">
      <c r="A131">
        <v>5</v>
      </c>
      <c r="B131" s="131" t="s">
        <v>478</v>
      </c>
      <c r="C131" s="138" t="str">
        <f>業者カード・売上高!AM61&amp;業者カード・売上高!AM62</f>
        <v>（自動入力）</v>
      </c>
      <c r="D131" s="132"/>
    </row>
    <row r="132" spans="1:4">
      <c r="A132">
        <v>5</v>
      </c>
      <c r="B132" s="131" t="s">
        <v>479</v>
      </c>
      <c r="C132" s="138" t="str">
        <f>業者カード・売上高!AQ61&amp;業者カード・売上高!AQ62</f>
        <v>（自動入力）</v>
      </c>
      <c r="D132" s="132"/>
    </row>
    <row r="133" spans="1:4">
      <c r="A133">
        <v>5</v>
      </c>
      <c r="B133" s="131" t="s">
        <v>480</v>
      </c>
      <c r="C133" s="138" t="str">
        <f>業者カード・売上高!AU61&amp;業者カード・売上高!AU62</f>
        <v>（自動入力）</v>
      </c>
      <c r="D133" s="132"/>
    </row>
    <row r="134" spans="1:4">
      <c r="A134">
        <v>5</v>
      </c>
      <c r="B134" s="131" t="s">
        <v>481</v>
      </c>
      <c r="C134" s="138" t="str">
        <f>業者カード・売上高!AY61&amp;業者カード・売上高!AY62</f>
        <v>（自動入力）</v>
      </c>
      <c r="D134" s="132"/>
    </row>
    <row r="135" spans="1:4">
      <c r="A135">
        <v>5</v>
      </c>
      <c r="B135" s="131" t="s">
        <v>482</v>
      </c>
      <c r="C135" s="138" t="str">
        <f>業者カード・売上高!BC61&amp;業者カード・売上高!BC62</f>
        <v>（自動入力）</v>
      </c>
      <c r="D135" s="132"/>
    </row>
    <row r="136" spans="1:4">
      <c r="A136">
        <v>5</v>
      </c>
      <c r="B136" s="131" t="s">
        <v>483</v>
      </c>
      <c r="C136" s="138" t="str">
        <f>業者カード・売上高!BG61&amp;業者カード・売上高!BG62</f>
        <v>（自動入力）</v>
      </c>
      <c r="D136" s="132"/>
    </row>
    <row r="137" spans="1:4">
      <c r="A137">
        <v>5</v>
      </c>
      <c r="B137" s="131" t="s">
        <v>484</v>
      </c>
      <c r="C137" s="138" t="str">
        <f>業者カード・売上高!W63&amp;業者カード・売上高!W64</f>
        <v>（自動入力）</v>
      </c>
      <c r="D137" s="132"/>
    </row>
    <row r="138" spans="1:4">
      <c r="A138">
        <v>5</v>
      </c>
      <c r="B138" s="131" t="s">
        <v>485</v>
      </c>
      <c r="C138" s="138" t="str">
        <f>業者カード・売上高!AA63&amp;業者カード・売上高!AA64</f>
        <v>（自動入力）</v>
      </c>
      <c r="D138" s="132"/>
    </row>
    <row r="139" spans="1:4">
      <c r="A139">
        <v>5</v>
      </c>
      <c r="B139" s="131" t="s">
        <v>486</v>
      </c>
      <c r="C139" s="138" t="str">
        <f>業者カード・売上高!AE63&amp;業者カード・売上高!AE64</f>
        <v>（自動入力）</v>
      </c>
      <c r="D139" s="132"/>
    </row>
    <row r="140" spans="1:4">
      <c r="A140">
        <v>5</v>
      </c>
      <c r="B140" s="131" t="s">
        <v>487</v>
      </c>
      <c r="C140" s="138" t="str">
        <f>業者カード・売上高!AI63&amp;業者カード・売上高!AI64</f>
        <v>（自動入力）</v>
      </c>
      <c r="D140" s="132"/>
    </row>
    <row r="141" spans="1:4">
      <c r="A141">
        <v>5</v>
      </c>
      <c r="B141" s="131" t="s">
        <v>488</v>
      </c>
      <c r="C141" s="138" t="str">
        <f>業者カード・売上高!AM63&amp;業者カード・売上高!AM64</f>
        <v>（自動入力）</v>
      </c>
      <c r="D141" s="132"/>
    </row>
    <row r="142" spans="1:4">
      <c r="A142">
        <v>5</v>
      </c>
      <c r="B142" s="131" t="s">
        <v>438</v>
      </c>
      <c r="C142" s="136">
        <f>業者カード・売上高!J61</f>
        <v>0</v>
      </c>
      <c r="D142" s="132"/>
    </row>
    <row r="143" spans="1:4" ht="13.8" thickBot="1">
      <c r="A143">
        <v>5</v>
      </c>
      <c r="B143" s="150" t="s">
        <v>429</v>
      </c>
      <c r="C143" s="151">
        <f>業者カード・売上高!AQ64</f>
        <v>0</v>
      </c>
      <c r="D143" s="152" t="s">
        <v>439</v>
      </c>
    </row>
    <row r="144" spans="1:4">
      <c r="A144" s="137" t="s">
        <v>490</v>
      </c>
      <c r="B144" s="144" t="s">
        <v>440</v>
      </c>
      <c r="C144" s="162">
        <f>業者カード・売上高!J65</f>
        <v>2100</v>
      </c>
      <c r="D144" s="146"/>
    </row>
    <row r="145" spans="1:4">
      <c r="A145" s="137" t="s">
        <v>490</v>
      </c>
      <c r="B145" s="131" t="s">
        <v>441</v>
      </c>
      <c r="C145" s="136">
        <f>業者カード・売上高!J66</f>
        <v>125140</v>
      </c>
      <c r="D145" s="132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C50C-6FA6-46A3-965D-5A80FA86AFB5}">
  <sheetPr>
    <tabColor theme="0" tint="-0.249977111117893"/>
  </sheetPr>
  <dimension ref="B2:EO3"/>
  <sheetViews>
    <sheetView workbookViewId="0">
      <selection activeCell="A3" sqref="A3:XFD3"/>
    </sheetView>
  </sheetViews>
  <sheetFormatPr defaultRowHeight="13.2"/>
  <cols>
    <col min="1" max="1" width="8.88671875" customWidth="1"/>
    <col min="15" max="15" width="16.6640625" bestFit="1" customWidth="1"/>
    <col min="36" max="37" width="15.5546875" bestFit="1" customWidth="1"/>
    <col min="62" max="62" width="10.21875" bestFit="1" customWidth="1"/>
    <col min="82" max="82" width="10.21875" bestFit="1" customWidth="1"/>
    <col min="102" max="102" width="10.21875" bestFit="1" customWidth="1"/>
    <col min="122" max="122" width="10.21875" bestFit="1" customWidth="1"/>
    <col min="142" max="142" width="10.21875" bestFit="1" customWidth="1"/>
    <col min="144" max="144" width="10.21875" bestFit="1" customWidth="1"/>
    <col min="145" max="145" width="11.33203125" bestFit="1" customWidth="1"/>
  </cols>
  <sheetData>
    <row r="2" spans="2:145">
      <c r="B2" s="131" t="s">
        <v>442</v>
      </c>
      <c r="C2" s="131" t="s">
        <v>402</v>
      </c>
      <c r="D2" s="131" t="s">
        <v>415</v>
      </c>
      <c r="E2" s="131" t="s">
        <v>416</v>
      </c>
      <c r="F2" s="131" t="s">
        <v>30</v>
      </c>
      <c r="G2" s="131" t="s">
        <v>417</v>
      </c>
      <c r="H2" s="131" t="s">
        <v>414</v>
      </c>
      <c r="I2" s="131" t="s">
        <v>424</v>
      </c>
      <c r="J2" s="131" t="s">
        <v>418</v>
      </c>
      <c r="K2" s="131" t="s">
        <v>419</v>
      </c>
      <c r="L2" s="131" t="s">
        <v>420</v>
      </c>
      <c r="M2" s="131" t="s">
        <v>421</v>
      </c>
      <c r="N2" s="131" t="s">
        <v>422</v>
      </c>
      <c r="O2" s="131" t="s">
        <v>413</v>
      </c>
      <c r="P2" s="131" t="s">
        <v>423</v>
      </c>
      <c r="Q2" s="131" t="s">
        <v>416</v>
      </c>
      <c r="R2" s="131" t="s">
        <v>30</v>
      </c>
      <c r="S2" s="131" t="s">
        <v>417</v>
      </c>
      <c r="T2" s="131" t="s">
        <v>414</v>
      </c>
      <c r="U2" s="131" t="s">
        <v>424</v>
      </c>
      <c r="V2" s="131" t="s">
        <v>418</v>
      </c>
      <c r="W2" s="131" t="s">
        <v>419</v>
      </c>
      <c r="X2" s="131" t="s">
        <v>420</v>
      </c>
      <c r="Y2" s="131" t="s">
        <v>421</v>
      </c>
      <c r="Z2" s="131" t="s">
        <v>422</v>
      </c>
      <c r="AA2" s="131" t="s">
        <v>427</v>
      </c>
      <c r="AB2" s="131" t="s">
        <v>428</v>
      </c>
      <c r="AC2" s="131" t="s">
        <v>420</v>
      </c>
      <c r="AD2" s="131" t="s">
        <v>421</v>
      </c>
      <c r="AE2" s="131" t="s">
        <v>422</v>
      </c>
      <c r="AF2" s="131" t="s">
        <v>427</v>
      </c>
      <c r="AG2" s="131" t="s">
        <v>420</v>
      </c>
      <c r="AH2" s="131" t="s">
        <v>421</v>
      </c>
      <c r="AI2" s="131" t="s">
        <v>62</v>
      </c>
      <c r="AJ2" s="131" t="s">
        <v>20</v>
      </c>
      <c r="AK2" s="131" t="s">
        <v>430</v>
      </c>
      <c r="AL2" s="131" t="s">
        <v>25</v>
      </c>
      <c r="AM2" s="131" t="s">
        <v>431</v>
      </c>
      <c r="AN2" s="131" t="s">
        <v>432</v>
      </c>
      <c r="AO2" s="131" t="s">
        <v>433</v>
      </c>
      <c r="AP2" s="131" t="s">
        <v>434</v>
      </c>
      <c r="AQ2" s="131" t="s">
        <v>435</v>
      </c>
      <c r="AR2" s="131" t="s">
        <v>445</v>
      </c>
      <c r="AS2" s="131" t="s">
        <v>437</v>
      </c>
      <c r="AT2" s="131" t="s">
        <v>436</v>
      </c>
      <c r="AU2" s="131" t="s">
        <v>474</v>
      </c>
      <c r="AV2" s="131" t="s">
        <v>475</v>
      </c>
      <c r="AW2" s="131" t="s">
        <v>476</v>
      </c>
      <c r="AX2" s="131" t="s">
        <v>477</v>
      </c>
      <c r="AY2" s="131" t="s">
        <v>478</v>
      </c>
      <c r="AZ2" s="131" t="s">
        <v>479</v>
      </c>
      <c r="BA2" s="131" t="s">
        <v>480</v>
      </c>
      <c r="BB2" s="131" t="s">
        <v>481</v>
      </c>
      <c r="BC2" s="131" t="s">
        <v>482</v>
      </c>
      <c r="BD2" s="131" t="s">
        <v>483</v>
      </c>
      <c r="BE2" s="131" t="s">
        <v>484</v>
      </c>
      <c r="BF2" s="131" t="s">
        <v>485</v>
      </c>
      <c r="BG2" s="131" t="s">
        <v>486</v>
      </c>
      <c r="BH2" s="131" t="s">
        <v>487</v>
      </c>
      <c r="BI2" s="131" t="s">
        <v>488</v>
      </c>
      <c r="BJ2" s="131" t="s">
        <v>438</v>
      </c>
      <c r="BK2" s="131" t="s">
        <v>429</v>
      </c>
      <c r="BL2" s="131" t="s">
        <v>445</v>
      </c>
      <c r="BM2" s="131" t="s">
        <v>437</v>
      </c>
      <c r="BN2" s="131" t="s">
        <v>436</v>
      </c>
      <c r="BO2" s="131" t="s">
        <v>474</v>
      </c>
      <c r="BP2" s="131" t="s">
        <v>475</v>
      </c>
      <c r="BQ2" s="131" t="s">
        <v>476</v>
      </c>
      <c r="BR2" s="131" t="s">
        <v>477</v>
      </c>
      <c r="BS2" s="131" t="s">
        <v>478</v>
      </c>
      <c r="BT2" s="131" t="s">
        <v>479</v>
      </c>
      <c r="BU2" s="131" t="s">
        <v>480</v>
      </c>
      <c r="BV2" s="131" t="s">
        <v>481</v>
      </c>
      <c r="BW2" s="131" t="s">
        <v>482</v>
      </c>
      <c r="BX2" s="131" t="s">
        <v>483</v>
      </c>
      <c r="BY2" s="131" t="s">
        <v>484</v>
      </c>
      <c r="BZ2" s="131" t="s">
        <v>485</v>
      </c>
      <c r="CA2" s="131" t="s">
        <v>486</v>
      </c>
      <c r="CB2" s="131" t="s">
        <v>487</v>
      </c>
      <c r="CC2" s="131" t="s">
        <v>488</v>
      </c>
      <c r="CD2" s="131" t="s">
        <v>438</v>
      </c>
      <c r="CE2" s="131" t="s">
        <v>429</v>
      </c>
      <c r="CF2" s="131" t="s">
        <v>445</v>
      </c>
      <c r="CG2" s="131" t="s">
        <v>437</v>
      </c>
      <c r="CH2" s="131" t="s">
        <v>436</v>
      </c>
      <c r="CI2" s="131" t="s">
        <v>474</v>
      </c>
      <c r="CJ2" s="131" t="s">
        <v>475</v>
      </c>
      <c r="CK2" s="131" t="s">
        <v>476</v>
      </c>
      <c r="CL2" s="131" t="s">
        <v>477</v>
      </c>
      <c r="CM2" s="131" t="s">
        <v>478</v>
      </c>
      <c r="CN2" s="131" t="s">
        <v>479</v>
      </c>
      <c r="CO2" s="131" t="s">
        <v>480</v>
      </c>
      <c r="CP2" s="131" t="s">
        <v>481</v>
      </c>
      <c r="CQ2" s="131" t="s">
        <v>482</v>
      </c>
      <c r="CR2" s="131" t="s">
        <v>483</v>
      </c>
      <c r="CS2" s="131" t="s">
        <v>484</v>
      </c>
      <c r="CT2" s="131" t="s">
        <v>485</v>
      </c>
      <c r="CU2" s="131" t="s">
        <v>486</v>
      </c>
      <c r="CV2" s="131" t="s">
        <v>487</v>
      </c>
      <c r="CW2" s="131" t="s">
        <v>488</v>
      </c>
      <c r="CX2" s="131" t="s">
        <v>438</v>
      </c>
      <c r="CY2" s="131" t="s">
        <v>429</v>
      </c>
      <c r="CZ2" s="131" t="s">
        <v>445</v>
      </c>
      <c r="DA2" s="131" t="s">
        <v>437</v>
      </c>
      <c r="DB2" s="131" t="s">
        <v>436</v>
      </c>
      <c r="DC2" s="131" t="s">
        <v>474</v>
      </c>
      <c r="DD2" s="131" t="s">
        <v>475</v>
      </c>
      <c r="DE2" s="131" t="s">
        <v>476</v>
      </c>
      <c r="DF2" s="131" t="s">
        <v>477</v>
      </c>
      <c r="DG2" s="131" t="s">
        <v>478</v>
      </c>
      <c r="DH2" s="131" t="s">
        <v>479</v>
      </c>
      <c r="DI2" s="131" t="s">
        <v>480</v>
      </c>
      <c r="DJ2" s="131" t="s">
        <v>481</v>
      </c>
      <c r="DK2" s="131" t="s">
        <v>482</v>
      </c>
      <c r="DL2" s="131" t="s">
        <v>483</v>
      </c>
      <c r="DM2" s="131" t="s">
        <v>484</v>
      </c>
      <c r="DN2" s="131" t="s">
        <v>485</v>
      </c>
      <c r="DO2" s="131" t="s">
        <v>486</v>
      </c>
      <c r="DP2" s="131" t="s">
        <v>487</v>
      </c>
      <c r="DQ2" s="131" t="s">
        <v>488</v>
      </c>
      <c r="DR2" s="131" t="s">
        <v>438</v>
      </c>
      <c r="DS2" s="131" t="s">
        <v>429</v>
      </c>
      <c r="DT2" s="131" t="s">
        <v>445</v>
      </c>
      <c r="DU2" s="131" t="s">
        <v>437</v>
      </c>
      <c r="DV2" s="131" t="s">
        <v>436</v>
      </c>
      <c r="DW2" s="131" t="s">
        <v>474</v>
      </c>
      <c r="DX2" s="131" t="s">
        <v>475</v>
      </c>
      <c r="DY2" s="131" t="s">
        <v>476</v>
      </c>
      <c r="DZ2" s="131" t="s">
        <v>477</v>
      </c>
      <c r="EA2" s="131" t="s">
        <v>478</v>
      </c>
      <c r="EB2" s="131" t="s">
        <v>479</v>
      </c>
      <c r="EC2" s="131" t="s">
        <v>480</v>
      </c>
      <c r="ED2" s="131" t="s">
        <v>481</v>
      </c>
      <c r="EE2" s="131" t="s">
        <v>482</v>
      </c>
      <c r="EF2" s="131" t="s">
        <v>483</v>
      </c>
      <c r="EG2" s="131" t="s">
        <v>484</v>
      </c>
      <c r="EH2" s="131" t="s">
        <v>485</v>
      </c>
      <c r="EI2" s="131" t="s">
        <v>486</v>
      </c>
      <c r="EJ2" s="131" t="s">
        <v>487</v>
      </c>
      <c r="EK2" s="131" t="s">
        <v>488</v>
      </c>
      <c r="EL2" s="131" t="s">
        <v>438</v>
      </c>
      <c r="EM2" s="131" t="s">
        <v>429</v>
      </c>
      <c r="EN2" s="131" t="s">
        <v>440</v>
      </c>
      <c r="EO2" s="131" t="s">
        <v>441</v>
      </c>
    </row>
    <row r="3" spans="2:145">
      <c r="B3" s="132">
        <f>'（編集しないでください）集計用(縦）'!C2</f>
        <v>1234</v>
      </c>
      <c r="C3" s="132" t="str">
        <f>'（編集しないでください）集計用(縦）'!C3</f>
        <v>パブリツクヤシオ</v>
      </c>
      <c r="D3" s="132" t="str">
        <f>'（編集しないでください）集計用(縦）'!C4</f>
        <v>株式会社パブリック八潮</v>
      </c>
      <c r="E3" s="132" t="str">
        <f>'（編集しないでください）集計用(縦）'!C5</f>
        <v>代表取締役</v>
      </c>
      <c r="F3" s="132" t="str">
        <f>'（編集しないでください）集計用(縦）'!C6</f>
        <v>埼玉一郎</v>
      </c>
      <c r="G3" s="132" t="str">
        <f>'（編集しないでください）集計用(縦）'!C7</f>
        <v>3309999</v>
      </c>
      <c r="H3" s="132" t="str">
        <f>'（編集しないでください）集計用(縦）'!C8</f>
        <v>埼玉県</v>
      </c>
      <c r="I3" s="132" t="str">
        <f>'（編集しないでください）集計用(縦）'!C9</f>
        <v>さいたま市</v>
      </c>
      <c r="J3" s="132" t="str">
        <f>'（編集しないでください）集計用(縦）'!C10</f>
        <v>浦和区高砂○－○－○</v>
      </c>
      <c r="K3" s="132" t="str">
        <f>'（編集しないでください）集計用(縦）'!C11</f>
        <v>さいたまビル９F</v>
      </c>
      <c r="L3" s="132" t="str">
        <f>'（編集しないでください）集計用(縦）'!C12</f>
        <v>048-824-****</v>
      </c>
      <c r="M3" s="132" t="str">
        <f>'（編集しないでください）集計用(縦）'!C13</f>
        <v>048-824-****</v>
      </c>
      <c r="N3" s="132" t="str">
        <f>'（編集しないでください）集計用(縦）'!C14</f>
        <v>saitama@********.co.jp</v>
      </c>
      <c r="O3" s="133">
        <f>'（編集しないでください）集計用(縦）'!C15</f>
        <v>1234567890123</v>
      </c>
      <c r="P3" s="132" t="str">
        <f>'（編集しないでください）集計用(縦）'!C16</f>
        <v>埼玉営業本部</v>
      </c>
      <c r="Q3" s="132" t="str">
        <f>'（編集しないでください）集計用(縦）'!C17</f>
        <v>常務取締役埼玉営業本部長</v>
      </c>
      <c r="R3" s="132" t="str">
        <f>'（編集しないでください）集計用(縦）'!C18</f>
        <v>八潮茜</v>
      </c>
      <c r="S3" s="132" t="str">
        <f>'（編集しないでください）集計用(縦）'!C19</f>
        <v>340999</v>
      </c>
      <c r="T3" s="132" t="str">
        <f>'（編集しないでください）集計用(縦）'!C20</f>
        <v>埼玉県</v>
      </c>
      <c r="U3" s="132" t="str">
        <f>'（編集しないでください）集計用(縦）'!C21</f>
        <v>八潮市</v>
      </c>
      <c r="V3" s="132" t="str">
        <f>'（編集しないでください）集計用(縦）'!C22</f>
        <v>中央○－○－○</v>
      </c>
      <c r="W3" s="132" t="str">
        <f>'（編集しないでください）集計用(縦）'!C23</f>
        <v>八潮ビル４F</v>
      </c>
      <c r="X3" s="132" t="str">
        <f>'（編集しないでください）集計用(縦）'!C24</f>
        <v>048-996-****</v>
      </c>
      <c r="Y3" s="132" t="str">
        <f>'（編集しないでください）集計用(縦）'!C25</f>
        <v>048-995-****</v>
      </c>
      <c r="Z3" s="132" t="str">
        <f>'（編集しないでください）集計用(縦）'!C26</f>
        <v>********@city.yashio.co.jp</v>
      </c>
      <c r="AA3" s="132" t="str">
        <f>'（編集しないでください）集計用(縦）'!C27</f>
        <v>佐藤次郎</v>
      </c>
      <c r="AB3" s="132" t="str">
        <f>'（編集しないでください）集計用(縦）'!C28</f>
        <v>埼玉営業本部総務部総務課</v>
      </c>
      <c r="AC3" s="132" t="str">
        <f>'（編集しないでください）集計用(縦）'!C29</f>
        <v>048-996-****</v>
      </c>
      <c r="AD3" s="132" t="str">
        <f>'（編集しないでください）集計用(縦）'!C30</f>
        <v>048-995-****</v>
      </c>
      <c r="AE3" s="132" t="str">
        <f>'（編集しないでください）集計用(縦）'!C31</f>
        <v>********@city.yashio.co.jp</v>
      </c>
      <c r="AF3" s="132" t="str">
        <f>'（編集しないでください）集計用(縦）'!C32</f>
        <v>高橋花子</v>
      </c>
      <c r="AG3" s="132" t="str">
        <f>'（編集しないでください）集計用(縦）'!C33</f>
        <v>048-996-****</v>
      </c>
      <c r="AH3" s="132" t="str">
        <f>'（編集しないでください）集計用(縦）'!C34</f>
        <v>048-995-****</v>
      </c>
      <c r="AI3" s="132" t="str">
        <f>'（編集しないでください）集計用(縦）'!C35</f>
        <v>1：課税</v>
      </c>
      <c r="AJ3" s="163">
        <f>'（編集しないでください）集計用(縦）'!C36</f>
        <v>100000</v>
      </c>
      <c r="AK3" s="163">
        <f>'（編集しないでください）集計用(縦）'!C37</f>
        <v>1234567</v>
      </c>
      <c r="AL3" s="132" t="str">
        <f>'（編集しないでください）集計用(縦）'!C38</f>
        <v>1：完納</v>
      </c>
      <c r="AM3" s="163">
        <f>'（編集しないでください）集計用(縦）'!C39</f>
        <v>55</v>
      </c>
      <c r="AN3" s="132" t="str">
        <f>'（編集しないでください）集計用(縦）'!C40</f>
        <v>有</v>
      </c>
      <c r="AO3" s="132" t="str">
        <f>'（編集しないでください）集計用(縦）'!C41</f>
        <v>無</v>
      </c>
      <c r="AP3" s="163">
        <f>'（編集しないでください）集計用(縦）'!C42</f>
        <v>54</v>
      </c>
      <c r="AQ3" s="132">
        <f>'（編集しないでください）集計用(縦）'!C43</f>
        <v>0</v>
      </c>
      <c r="AR3" s="132" t="str">
        <f>'（編集しないでください）集計用(縦）'!C44</f>
        <v>給食・調理</v>
      </c>
      <c r="AS3" s="132">
        <f>'（編集しないでください）集計用(縦）'!C45</f>
        <v>1</v>
      </c>
      <c r="AT3" s="132">
        <f>'（編集しないでください）集計用(縦）'!C46</f>
        <v>52</v>
      </c>
      <c r="AU3" s="132" t="str">
        <f>'（編集しないでください）集計用(縦）'!C47</f>
        <v>01給食調理</v>
      </c>
      <c r="AV3" s="132" t="str">
        <f>'（編集しないでください）集計用(縦）'!C48</f>
        <v>（自動入力）</v>
      </c>
      <c r="AW3" s="132" t="str">
        <f>'（編集しないでください）集計用(縦）'!C49</f>
        <v>（自動入力）</v>
      </c>
      <c r="AX3" s="132" t="str">
        <f>'（編集しないでください）集計用(縦）'!C50</f>
        <v>（自動入力）</v>
      </c>
      <c r="AY3" s="132" t="str">
        <f>'（編集しないでください）集計用(縦）'!C51</f>
        <v>（自動入力）</v>
      </c>
      <c r="AZ3" s="132" t="str">
        <f>'（編集しないでください）集計用(縦）'!C52</f>
        <v>（自動入力）</v>
      </c>
      <c r="BA3" s="132" t="str">
        <f>'（編集しないでください）集計用(縦）'!C53</f>
        <v>（自動入力）</v>
      </c>
      <c r="BB3" s="132" t="str">
        <f>'（編集しないでください）集計用(縦）'!C54</f>
        <v>（自動入力）</v>
      </c>
      <c r="BC3" s="132" t="str">
        <f>'（編集しないでください）集計用(縦）'!C55</f>
        <v>（自動入力）</v>
      </c>
      <c r="BD3" s="132" t="str">
        <f>'（編集しないでください）集計用(縦）'!C56</f>
        <v>（自動入力）</v>
      </c>
      <c r="BE3" s="132" t="str">
        <f>'（編集しないでください）集計用(縦）'!C57</f>
        <v>（自動入力）</v>
      </c>
      <c r="BF3" s="132" t="str">
        <f>'（編集しないでください）集計用(縦）'!C58</f>
        <v>（自動入力）</v>
      </c>
      <c r="BG3" s="132" t="str">
        <f>'（編集しないでください）集計用(縦）'!C59</f>
        <v>（自動入力）</v>
      </c>
      <c r="BH3" s="132" t="str">
        <f>'（編集しないでください）集計用(縦）'!C60</f>
        <v>（自動入力）</v>
      </c>
      <c r="BI3" s="132" t="str">
        <f>'（編集しないでください）集計用(縦）'!C61</f>
        <v>（自動入力）</v>
      </c>
      <c r="BJ3" s="163">
        <f>'（編集しないでください）集計用(縦）'!C62</f>
        <v>28950</v>
      </c>
      <c r="BK3" s="132">
        <f>'（編集しないでください）集計用(縦）'!C63</f>
        <v>0</v>
      </c>
      <c r="BL3" s="132" t="str">
        <f>'（編集しないでください）集計用(縦）'!C64</f>
        <v>電算業務</v>
      </c>
      <c r="BM3" s="132">
        <f>'（編集しないでください）集計用(縦）'!C65</f>
        <v>2</v>
      </c>
      <c r="BN3" s="132">
        <f>'（編集しないでください）集計用(縦）'!C66</f>
        <v>46</v>
      </c>
      <c r="BO3" s="132" t="str">
        <f>'（編集しないでください）集計用(縦）'!C67</f>
        <v>01システム開発</v>
      </c>
      <c r="BP3" s="132" t="str">
        <f>'（編集しないでください）集計用(縦）'!C68</f>
        <v>02プログラム開発</v>
      </c>
      <c r="BQ3" s="132" t="str">
        <f>'（編集しないでください）集計用(縦）'!C69</f>
        <v>03データ入力</v>
      </c>
      <c r="BR3" s="132" t="str">
        <f>'（編集しないでください）集計用(縦）'!C70</f>
        <v>06電算処理</v>
      </c>
      <c r="BS3" s="132" t="str">
        <f>'（編集しないでください）集計用(縦）'!C71</f>
        <v>99その他</v>
      </c>
      <c r="BT3" s="132" t="str">
        <f>'（編集しないでください）集計用(縦）'!C72</f>
        <v>（自動入力）</v>
      </c>
      <c r="BU3" s="132" t="str">
        <f>'（編集しないでください）集計用(縦）'!C73</f>
        <v>（自動入力）</v>
      </c>
      <c r="BV3" s="132" t="str">
        <f>'（編集しないでください）集計用(縦）'!C74</f>
        <v>（自動入力）</v>
      </c>
      <c r="BW3" s="132" t="str">
        <f>'（編集しないでください）集計用(縦）'!C75</f>
        <v>（自動入力）</v>
      </c>
      <c r="BX3" s="132" t="str">
        <f>'（編集しないでください）集計用(縦）'!C76</f>
        <v>（自動入力）</v>
      </c>
      <c r="BY3" s="132" t="str">
        <f>'（編集しないでください）集計用(縦）'!C77</f>
        <v>（自動入力）</v>
      </c>
      <c r="BZ3" s="132" t="str">
        <f>'（編集しないでください）集計用(縦）'!C78</f>
        <v>（自動入力）</v>
      </c>
      <c r="CA3" s="132" t="str">
        <f>'（編集しないでください）集計用(縦）'!C79</f>
        <v>（自動入力）</v>
      </c>
      <c r="CB3" s="132" t="str">
        <f>'（編集しないでください）集計用(縦）'!C80</f>
        <v>（自動入力）</v>
      </c>
      <c r="CC3" s="132" t="str">
        <f>'（編集しないでください）集計用(縦）'!C81</f>
        <v>（自動入力）</v>
      </c>
      <c r="CD3" s="163">
        <f>'（編集しないでください）集計用(縦）'!C82</f>
        <v>33300</v>
      </c>
      <c r="CE3" s="132" t="str">
        <f>'（編集しないでください）集計用(縦）'!C83</f>
        <v>セキュリティ関連業務</v>
      </c>
      <c r="CF3" s="132" t="str">
        <f>'（編集しないでください）集計用(縦）'!C84</f>
        <v>文具</v>
      </c>
      <c r="CG3" s="132">
        <f>'（編集しないでください）集計用(縦）'!C85</f>
        <v>3</v>
      </c>
      <c r="CH3" s="132">
        <f>'（編集しないでください）集計用(縦）'!C86</f>
        <v>1</v>
      </c>
      <c r="CI3" s="132" t="str">
        <f>'（編集しないでください）集計用(縦）'!C87</f>
        <v>01文房具</v>
      </c>
      <c r="CJ3" s="132" t="str">
        <f>'（編集しないでください）集計用(縦）'!C88</f>
        <v>02ゴム印</v>
      </c>
      <c r="CK3" s="132" t="str">
        <f>'（編集しないでください）集計用(縦）'!C89</f>
        <v>（自動入力）</v>
      </c>
      <c r="CL3" s="132" t="str">
        <f>'（編集しないでください）集計用(縦）'!C90</f>
        <v>（自動入力）</v>
      </c>
      <c r="CM3" s="132" t="str">
        <f>'（編集しないでください）集計用(縦）'!C91</f>
        <v>（自動入力）</v>
      </c>
      <c r="CN3" s="132" t="str">
        <f>'（編集しないでください）集計用(縦）'!C92</f>
        <v>（自動入力）</v>
      </c>
      <c r="CO3" s="132" t="str">
        <f>'（編集しないでください）集計用(縦）'!C93</f>
        <v>（自動入力）</v>
      </c>
      <c r="CP3" s="132" t="str">
        <f>'（編集しないでください）集計用(縦）'!C94</f>
        <v>（自動入力）</v>
      </c>
      <c r="CQ3" s="132" t="str">
        <f>'（編集しないでください）集計用(縦）'!C95</f>
        <v>（自動入力）</v>
      </c>
      <c r="CR3" s="132" t="str">
        <f>'（編集しないでください）集計用(縦）'!C96</f>
        <v>（自動入力）</v>
      </c>
      <c r="CS3" s="132" t="str">
        <f>'（編集しないでください）集計用(縦）'!C97</f>
        <v>（自動入力）</v>
      </c>
      <c r="CT3" s="132" t="str">
        <f>'（編集しないでください）集計用(縦）'!C98</f>
        <v>（自動入力）</v>
      </c>
      <c r="CU3" s="132" t="str">
        <f>'（編集しないでください）集計用(縦）'!C99</f>
        <v>（自動入力）</v>
      </c>
      <c r="CV3" s="132" t="str">
        <f>'（編集しないでください）集計用(縦）'!C100</f>
        <v>（自動入力）</v>
      </c>
      <c r="CW3" s="132" t="str">
        <f>'（編集しないでください）集計用(縦）'!C101</f>
        <v>（自動入力）</v>
      </c>
      <c r="CX3" s="163">
        <f>'（編集しないでください）集計用(縦）'!C102</f>
        <v>28350</v>
      </c>
      <c r="CY3" s="132">
        <f>'（編集しないでください）集計用(縦）'!C103</f>
        <v>0</v>
      </c>
      <c r="CZ3" s="132" t="str">
        <f>'（編集しないでください）集計用(縦）'!C104</f>
        <v>その他の物品</v>
      </c>
      <c r="DA3" s="132">
        <f>'（編集しないでください）集計用(縦）'!C105</f>
        <v>4</v>
      </c>
      <c r="DB3" s="132">
        <f>'（編集しないでください）集計用(縦）'!C106</f>
        <v>26</v>
      </c>
      <c r="DC3" s="132" t="str">
        <f>'（編集しないでください）集計用(縦）'!C107</f>
        <v>01その他の物品</v>
      </c>
      <c r="DD3" s="132" t="str">
        <f>'（編集しないでください）集計用(縦）'!C108</f>
        <v>（自動入力）</v>
      </c>
      <c r="DE3" s="132" t="str">
        <f>'（編集しないでください）集計用(縦）'!C109</f>
        <v>（自動入力）</v>
      </c>
      <c r="DF3" s="132" t="str">
        <f>'（編集しないでください）集計用(縦）'!C110</f>
        <v>（自動入力）</v>
      </c>
      <c r="DG3" s="132" t="str">
        <f>'（編集しないでください）集計用(縦）'!C111</f>
        <v>（自動入力）</v>
      </c>
      <c r="DH3" s="132" t="str">
        <f>'（編集しないでください）集計用(縦）'!C112</f>
        <v>（自動入力）</v>
      </c>
      <c r="DI3" s="132" t="str">
        <f>'（編集しないでください）集計用(縦）'!C113</f>
        <v>（自動入力）</v>
      </c>
      <c r="DJ3" s="132" t="str">
        <f>'（編集しないでください）集計用(縦）'!C114</f>
        <v>（自動入力）</v>
      </c>
      <c r="DK3" s="132" t="str">
        <f>'（編集しないでください）集計用(縦）'!C115</f>
        <v>（自動入力）</v>
      </c>
      <c r="DL3" s="132" t="str">
        <f>'（編集しないでください）集計用(縦）'!C116</f>
        <v>（自動入力）</v>
      </c>
      <c r="DM3" s="132" t="str">
        <f>'（編集しないでください）集計用(縦）'!C117</f>
        <v>（自動入力）</v>
      </c>
      <c r="DN3" s="132" t="str">
        <f>'（編集しないでください）集計用(縦）'!C118</f>
        <v>（自動入力）</v>
      </c>
      <c r="DO3" s="132" t="str">
        <f>'（編集しないでください）集計用(縦）'!C119</f>
        <v>（自動入力）</v>
      </c>
      <c r="DP3" s="132" t="str">
        <f>'（編集しないでください）集計用(縦）'!C120</f>
        <v>（自動入力）</v>
      </c>
      <c r="DQ3" s="132" t="str">
        <f>'（編集しないでください）集計用(縦）'!C121</f>
        <v>（自動入力）</v>
      </c>
      <c r="DR3" s="163">
        <f>'（編集しないでください）集計用(縦）'!C122</f>
        <v>32440</v>
      </c>
      <c r="DS3" s="132" t="str">
        <f>'（編集しないでください）集計用(縦）'!C123</f>
        <v>モバイルアクセサリー、ネットワーク機器</v>
      </c>
      <c r="DT3" s="132" t="str">
        <f>'（編集しないでください）集計用(縦）'!C124</f>
        <v>（自動入力）</v>
      </c>
      <c r="DU3" s="132">
        <f>'（編集しないでください）集計用(縦）'!C125</f>
        <v>5</v>
      </c>
      <c r="DV3" s="132">
        <f>'（編集しないでください）集計用(縦）'!C126</f>
        <v>0</v>
      </c>
      <c r="DW3" s="132" t="str">
        <f>'（編集しないでください）集計用(縦）'!C127</f>
        <v>（自動入力）</v>
      </c>
      <c r="DX3" s="132" t="str">
        <f>'（編集しないでください）集計用(縦）'!C128</f>
        <v>（自動入力）</v>
      </c>
      <c r="DY3" s="132" t="str">
        <f>'（編集しないでください）集計用(縦）'!C129</f>
        <v>（自動入力）</v>
      </c>
      <c r="DZ3" s="132" t="str">
        <f>'（編集しないでください）集計用(縦）'!C130</f>
        <v>（自動入力）</v>
      </c>
      <c r="EA3" s="132" t="str">
        <f>'（編集しないでください）集計用(縦）'!C131</f>
        <v>（自動入力）</v>
      </c>
      <c r="EB3" s="132" t="str">
        <f>'（編集しないでください）集計用(縦）'!C132</f>
        <v>（自動入力）</v>
      </c>
      <c r="EC3" s="132" t="str">
        <f>'（編集しないでください）集計用(縦）'!C133</f>
        <v>（自動入力）</v>
      </c>
      <c r="ED3" s="132" t="str">
        <f>'（編集しないでください）集計用(縦）'!C134</f>
        <v>（自動入力）</v>
      </c>
      <c r="EE3" s="132" t="str">
        <f>'（編集しないでください）集計用(縦）'!C135</f>
        <v>（自動入力）</v>
      </c>
      <c r="EF3" s="132" t="str">
        <f>'（編集しないでください）集計用(縦）'!C136</f>
        <v>（自動入力）</v>
      </c>
      <c r="EG3" s="132" t="str">
        <f>'（編集しないでください）集計用(縦）'!C137</f>
        <v>（自動入力）</v>
      </c>
      <c r="EH3" s="132" t="str">
        <f>'（編集しないでください）集計用(縦）'!C138</f>
        <v>（自動入力）</v>
      </c>
      <c r="EI3" s="132" t="str">
        <f>'（編集しないでください）集計用(縦）'!C139</f>
        <v>（自動入力）</v>
      </c>
      <c r="EJ3" s="132" t="str">
        <f>'（編集しないでください）集計用(縦）'!C140</f>
        <v>（自動入力）</v>
      </c>
      <c r="EK3" s="132" t="str">
        <f>'（編集しないでください）集計用(縦）'!C141</f>
        <v>（自動入力）</v>
      </c>
      <c r="EL3" s="163">
        <f>'（編集しないでください）集計用(縦）'!C142</f>
        <v>0</v>
      </c>
      <c r="EM3" s="132">
        <f>'（編集しないでください）集計用(縦）'!C143</f>
        <v>0</v>
      </c>
      <c r="EN3" s="163">
        <f>'（編集しないでください）集計用(縦）'!C144</f>
        <v>2100</v>
      </c>
      <c r="EO3" s="163">
        <f>'（編集しないでください）集計用(縦）'!C145</f>
        <v>125140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業者カード・売上高</vt:lpstr>
      <vt:lpstr>（編集しないでください）業種コード表</vt:lpstr>
      <vt:lpstr>（編集しないでください）集計用(縦）</vt:lpstr>
      <vt:lpstr>（編集しないでください）集計用（横）</vt:lpstr>
      <vt:lpstr>業者カード・売上高!Print_Area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荘司 翼</cp:lastModifiedBy>
  <cp:lastPrinted>2023-10-04T09:36:49Z</cp:lastPrinted>
  <dcterms:created xsi:type="dcterms:W3CDTF">2002-12-16T08:31:00Z</dcterms:created>
  <dcterms:modified xsi:type="dcterms:W3CDTF">2024-10-03T08:43:26Z</dcterms:modified>
</cp:coreProperties>
</file>