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Q:\01企画経営課\統計担当\統計\21 統計やしお\R6年度\06HP・キャビネット掲載\"/>
    </mc:Choice>
  </mc:AlternateContent>
  <xr:revisionPtr revIDLastSave="0" documentId="13_ncr:1_{9633659C-6B4C-4907-98BE-63BDC4A6841D}" xr6:coauthVersionLast="47" xr6:coauthVersionMax="47" xr10:uidLastSave="{00000000-0000-0000-0000-000000000000}"/>
  <bookViews>
    <workbookView xWindow="-120" yWindow="-16320" windowWidth="29040" windowHeight="15840" xr2:uid="{6484D1F8-22CF-4645-84B8-AFE860A3668D}"/>
  </bookViews>
  <sheets>
    <sheet name="15" sheetId="1" r:id="rId1"/>
    <sheet name="16" sheetId="2" r:id="rId2"/>
    <sheet name="17" sheetId="3" r:id="rId3"/>
    <sheet name="18" sheetId="4" r:id="rId4"/>
    <sheet name="19" sheetId="5" r:id="rId5"/>
    <sheet name="20,21" sheetId="6" r:id="rId6"/>
    <sheet name="22,23" sheetId="7" r:id="rId7"/>
    <sheet name="24" sheetId="8" r:id="rId8"/>
    <sheet name="25" sheetId="9" r:id="rId9"/>
    <sheet name="26" sheetId="10" r:id="rId10"/>
    <sheet name="27" sheetId="11" r:id="rId11"/>
  </sheets>
  <definedNames>
    <definedName name="_xlnm.Print_Area" localSheetId="0">'15'!$B$1:$P$57</definedName>
    <definedName name="_xlnm.Print_Area" localSheetId="1">'16'!$B$1:$J$47</definedName>
    <definedName name="_xlnm.Print_Area" localSheetId="2">'17'!$B$1:$Y$36</definedName>
    <definedName name="_xlnm.Print_Area" localSheetId="3">'18'!$B$1:$G$53</definedName>
    <definedName name="_xlnm.Print_Area" localSheetId="4">'19'!$B$1:$I$58</definedName>
    <definedName name="_xlnm.Print_Area" localSheetId="5">'20,21'!$B$1:$AI$27</definedName>
    <definedName name="_xlnm.Print_Area" localSheetId="6">'22,23'!$B$1:$X$40</definedName>
    <definedName name="_xlnm.Print_Area" localSheetId="7">'24'!$B$1:$O$35</definedName>
    <definedName name="_xlnm.Print_Area" localSheetId="8">'25'!$B$1:$G$46</definedName>
    <definedName name="_xlnm.Print_Area" localSheetId="9">'26'!$B$1:$P$38</definedName>
    <definedName name="_xlnm.Print_Area" localSheetId="10">'27'!$B$1:$G$49</definedName>
    <definedName name="Z_499EFEED_8286_4845_A121_435A7A306641_.wvu.Cols" localSheetId="1" hidden="1">'16'!#REF!,'16'!$K:$K</definedName>
    <definedName name="Z_499EFEED_8286_4845_A121_435A7A306641_.wvu.Cols" localSheetId="2" hidden="1">'17'!$E:$I</definedName>
    <definedName name="Z_499EFEED_8286_4845_A121_435A7A306641_.wvu.Cols" localSheetId="5" hidden="1">'20,21'!$C:$Q</definedName>
    <definedName name="Z_499EFEED_8286_4845_A121_435A7A306641_.wvu.Cols" localSheetId="6" hidden="1">'22,23'!#REF!</definedName>
    <definedName name="Z_499EFEED_8286_4845_A121_435A7A306641_.wvu.PrintArea" localSheetId="1" hidden="1">'16'!$B$1:$J$47</definedName>
    <definedName name="Z_499EFEED_8286_4845_A121_435A7A306641_.wvu.PrintArea" localSheetId="2" hidden="1">'17'!$B$1:$Y$36</definedName>
    <definedName name="Z_499EFEED_8286_4845_A121_435A7A306641_.wvu.PrintArea" localSheetId="3" hidden="1">'18'!$B$1:$G$53</definedName>
    <definedName name="Z_499EFEED_8286_4845_A121_435A7A306641_.wvu.PrintArea" localSheetId="4" hidden="1">'19'!$B$1:$I$31</definedName>
    <definedName name="Z_499EFEED_8286_4845_A121_435A7A306641_.wvu.PrintArea" localSheetId="6" hidden="1">'22,23'!$B$1:$X$41</definedName>
    <definedName name="Z_499EFEED_8286_4845_A121_435A7A306641_.wvu.PrintArea" localSheetId="7" hidden="1">'24'!$D$1:$O$35</definedName>
    <definedName name="Z_499EFEED_8286_4845_A121_435A7A306641_.wvu.PrintArea" localSheetId="8" hidden="1">'25'!$B$1:$G$46</definedName>
    <definedName name="Z_499EFEED_8286_4845_A121_435A7A306641_.wvu.PrintArea" localSheetId="9" hidden="1">'26'!$B$1:$P$38</definedName>
    <definedName name="Z_499EFEED_8286_4845_A121_435A7A306641_.wvu.PrintArea" localSheetId="10" hidden="1">'27'!$B$1:$G$49</definedName>
    <definedName name="Z_499EFEED_8286_4845_A121_435A7A306641_.wvu.Rows" localSheetId="1" hidden="1">'16'!$35:$39</definedName>
    <definedName name="Z_499EFEED_8286_4845_A121_435A7A306641_.wvu.Rows" localSheetId="4" hidden="1">'19'!#REF!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1" l="1"/>
  <c r="G47" i="11" s="1"/>
  <c r="D46" i="11"/>
  <c r="G46" i="11" s="1"/>
  <c r="D45" i="11"/>
  <c r="G45" i="11" s="1"/>
  <c r="D44" i="11"/>
  <c r="G44" i="11" s="1"/>
  <c r="D43" i="11"/>
  <c r="G43" i="11" s="1"/>
  <c r="D42" i="11"/>
  <c r="G42" i="11" s="1"/>
  <c r="D41" i="11"/>
  <c r="G41" i="11" s="1"/>
  <c r="D40" i="11"/>
  <c r="G40" i="11" s="1"/>
  <c r="D39" i="11"/>
  <c r="G39" i="11" s="1"/>
  <c r="D38" i="11"/>
  <c r="G38" i="11" s="1"/>
  <c r="D37" i="11"/>
  <c r="G37" i="11" s="1"/>
  <c r="D36" i="11"/>
  <c r="G36" i="11" s="1"/>
  <c r="D35" i="11"/>
  <c r="G35" i="11" s="1"/>
  <c r="D34" i="11"/>
  <c r="G34" i="11" s="1"/>
  <c r="D33" i="11"/>
  <c r="G33" i="11" s="1"/>
  <c r="D32" i="11"/>
  <c r="G32" i="11" s="1"/>
  <c r="D31" i="11"/>
  <c r="G31" i="11" s="1"/>
  <c r="D30" i="11"/>
  <c r="G30" i="11" s="1"/>
  <c r="D29" i="11"/>
  <c r="G29" i="11" s="1"/>
  <c r="D28" i="11"/>
  <c r="G28" i="11" s="1"/>
  <c r="D27" i="11"/>
  <c r="G27" i="11" s="1"/>
  <c r="D26" i="11"/>
  <c r="G26" i="11" s="1"/>
  <c r="D25" i="11"/>
  <c r="G25" i="11" s="1"/>
  <c r="D24" i="11"/>
  <c r="G24" i="11" s="1"/>
  <c r="D23" i="11"/>
  <c r="G23" i="11" s="1"/>
  <c r="D22" i="11"/>
  <c r="G22" i="11" s="1"/>
  <c r="D21" i="11"/>
  <c r="G21" i="11" s="1"/>
  <c r="D20" i="11"/>
  <c r="G20" i="11" s="1"/>
  <c r="D19" i="11"/>
  <c r="G19" i="11" s="1"/>
  <c r="D18" i="11"/>
  <c r="G18" i="11" s="1"/>
  <c r="D17" i="11"/>
  <c r="G17" i="11" s="1"/>
  <c r="D16" i="11"/>
  <c r="G16" i="11" s="1"/>
  <c r="D15" i="11"/>
  <c r="G15" i="11" s="1"/>
  <c r="D14" i="11"/>
  <c r="G14" i="11" s="1"/>
  <c r="D13" i="11"/>
  <c r="G13" i="11" s="1"/>
  <c r="D12" i="11"/>
  <c r="G12" i="11" s="1"/>
  <c r="D11" i="11"/>
  <c r="G11" i="11" s="1"/>
  <c r="D10" i="11"/>
  <c r="G10" i="11" s="1"/>
  <c r="D9" i="11"/>
  <c r="G9" i="11" s="1"/>
  <c r="D8" i="11"/>
  <c r="D6" i="11" s="1"/>
  <c r="C7" i="11"/>
  <c r="F6" i="11"/>
  <c r="F7" i="11" s="1"/>
  <c r="E6" i="11"/>
  <c r="E7" i="11" s="1"/>
  <c r="C6" i="11"/>
  <c r="G5" i="11"/>
  <c r="K36" i="10"/>
  <c r="E36" i="10"/>
  <c r="K35" i="10"/>
  <c r="E35" i="10"/>
  <c r="O34" i="10"/>
  <c r="M34" i="10"/>
  <c r="K34" i="10" s="1"/>
  <c r="I34" i="10"/>
  <c r="G34" i="10"/>
  <c r="E34" i="10"/>
  <c r="O31" i="10"/>
  <c r="M31" i="10"/>
  <c r="O28" i="10"/>
  <c r="M28" i="10"/>
  <c r="K8" i="10"/>
  <c r="K7" i="10"/>
  <c r="K6" i="10"/>
  <c r="H5" i="10"/>
  <c r="E5" i="10"/>
  <c r="K5" i="10" s="1"/>
  <c r="K4" i="10"/>
  <c r="G25" i="9"/>
  <c r="F25" i="9"/>
  <c r="E25" i="9"/>
  <c r="G4" i="9"/>
  <c r="F4" i="9"/>
  <c r="E4" i="9"/>
  <c r="O34" i="8"/>
  <c r="N34" i="8"/>
  <c r="M34" i="8" s="1"/>
  <c r="M33" i="8"/>
  <c r="F33" i="8"/>
  <c r="M32" i="8"/>
  <c r="F32" i="8"/>
  <c r="M31" i="8"/>
  <c r="F31" i="8"/>
  <c r="M30" i="8"/>
  <c r="F30" i="8"/>
  <c r="M29" i="8"/>
  <c r="F29" i="8"/>
  <c r="M28" i="8"/>
  <c r="F28" i="8"/>
  <c r="M27" i="8"/>
  <c r="F27" i="8"/>
  <c r="M26" i="8"/>
  <c r="F26" i="8"/>
  <c r="M25" i="8"/>
  <c r="F25" i="8"/>
  <c r="M24" i="8"/>
  <c r="F24" i="8"/>
  <c r="M23" i="8"/>
  <c r="F23" i="8"/>
  <c r="M22" i="8"/>
  <c r="F22" i="8"/>
  <c r="O21" i="8"/>
  <c r="N21" i="8"/>
  <c r="M21" i="8"/>
  <c r="H21" i="8"/>
  <c r="G21" i="8"/>
  <c r="F21" i="8" s="1"/>
  <c r="O20" i="8"/>
  <c r="N20" i="8"/>
  <c r="M20" i="8"/>
  <c r="H20" i="8"/>
  <c r="G20" i="8"/>
  <c r="G34" i="8" s="1"/>
  <c r="F34" i="8" s="1"/>
  <c r="F20" i="8"/>
  <c r="O19" i="8"/>
  <c r="N19" i="8"/>
  <c r="M19" i="8" s="1"/>
  <c r="H19" i="8"/>
  <c r="G19" i="8"/>
  <c r="F19" i="8"/>
  <c r="M18" i="8"/>
  <c r="F18" i="8"/>
  <c r="M17" i="8"/>
  <c r="F17" i="8"/>
  <c r="M16" i="8"/>
  <c r="F16" i="8"/>
  <c r="M15" i="8"/>
  <c r="F15" i="8"/>
  <c r="M14" i="8"/>
  <c r="F14" i="8"/>
  <c r="M13" i="8"/>
  <c r="F13" i="8"/>
  <c r="M12" i="8"/>
  <c r="F12" i="8"/>
  <c r="M11" i="8"/>
  <c r="F11" i="8"/>
  <c r="M10" i="8"/>
  <c r="F10" i="8"/>
  <c r="M9" i="8"/>
  <c r="F9" i="8"/>
  <c r="M8" i="8"/>
  <c r="F8" i="8"/>
  <c r="M7" i="8"/>
  <c r="F7" i="8"/>
  <c r="M6" i="8"/>
  <c r="F6" i="8"/>
  <c r="V39" i="7"/>
  <c r="S39" i="7"/>
  <c r="P39" i="7"/>
  <c r="P25" i="7"/>
  <c r="K25" i="7"/>
  <c r="E25" i="7"/>
  <c r="P24" i="7"/>
  <c r="K24" i="7"/>
  <c r="E24" i="7"/>
  <c r="P23" i="7"/>
  <c r="K23" i="7"/>
  <c r="E23" i="7"/>
  <c r="P22" i="7"/>
  <c r="K22" i="7"/>
  <c r="E22" i="7"/>
  <c r="P21" i="7"/>
  <c r="K21" i="7"/>
  <c r="E21" i="7"/>
  <c r="P20" i="7"/>
  <c r="K20" i="7"/>
  <c r="E20" i="7"/>
  <c r="P19" i="7"/>
  <c r="K19" i="7"/>
  <c r="E19" i="7"/>
  <c r="P18" i="7"/>
  <c r="K18" i="7"/>
  <c r="E18" i="7"/>
  <c r="P17" i="7"/>
  <c r="K17" i="7"/>
  <c r="E17" i="7"/>
  <c r="P16" i="7"/>
  <c r="K16" i="7"/>
  <c r="E16" i="7"/>
  <c r="P15" i="7"/>
  <c r="K15" i="7"/>
  <c r="E15" i="7"/>
  <c r="P14" i="7"/>
  <c r="K14" i="7"/>
  <c r="E14" i="7"/>
  <c r="P13" i="7"/>
  <c r="K13" i="7"/>
  <c r="E13" i="7"/>
  <c r="P12" i="7"/>
  <c r="K12" i="7"/>
  <c r="E12" i="7"/>
  <c r="P11" i="7"/>
  <c r="K11" i="7"/>
  <c r="E11" i="7"/>
  <c r="P10" i="7"/>
  <c r="K10" i="7"/>
  <c r="E10" i="7"/>
  <c r="P9" i="7"/>
  <c r="K9" i="7"/>
  <c r="E9" i="7"/>
  <c r="P8" i="7"/>
  <c r="K8" i="7"/>
  <c r="E8" i="7"/>
  <c r="P7" i="7"/>
  <c r="P6" i="7"/>
  <c r="K6" i="7"/>
  <c r="E6" i="7"/>
  <c r="X5" i="7"/>
  <c r="W5" i="7"/>
  <c r="V5" i="7"/>
  <c r="U5" i="7"/>
  <c r="T5" i="7"/>
  <c r="S5" i="7"/>
  <c r="R5" i="7"/>
  <c r="Q5" i="7"/>
  <c r="P5" i="7"/>
  <c r="M5" i="7"/>
  <c r="L5" i="7"/>
  <c r="K5" i="7"/>
  <c r="G5" i="7"/>
  <c r="F5" i="7"/>
  <c r="E5" i="7" s="1"/>
  <c r="AG26" i="6"/>
  <c r="AD26" i="6"/>
  <c r="AA26" i="6"/>
  <c r="X26" i="6"/>
  <c r="U26" i="6"/>
  <c r="R26" i="6"/>
  <c r="O26" i="6"/>
  <c r="L26" i="6"/>
  <c r="I26" i="6"/>
  <c r="F26" i="6"/>
  <c r="AG25" i="6"/>
  <c r="AD25" i="6"/>
  <c r="AA25" i="6"/>
  <c r="X25" i="6"/>
  <c r="W25" i="6"/>
  <c r="U25" i="6"/>
  <c r="R25" i="6"/>
  <c r="O25" i="6"/>
  <c r="L25" i="6"/>
  <c r="I25" i="6"/>
  <c r="F25" i="6"/>
  <c r="AG24" i="6"/>
  <c r="AD24" i="6"/>
  <c r="AA24" i="6"/>
  <c r="X24" i="6"/>
  <c r="U24" i="6"/>
  <c r="R24" i="6"/>
  <c r="O24" i="6"/>
  <c r="L24" i="6"/>
  <c r="I24" i="6"/>
  <c r="F24" i="6"/>
  <c r="C24" i="6"/>
  <c r="AG23" i="6"/>
  <c r="AD23" i="6"/>
  <c r="AA23" i="6"/>
  <c r="X23" i="6"/>
  <c r="U23" i="6"/>
  <c r="R23" i="6"/>
  <c r="O23" i="6"/>
  <c r="L23" i="6"/>
  <c r="I23" i="6"/>
  <c r="F23" i="6"/>
  <c r="C23" i="6"/>
  <c r="AG22" i="6"/>
  <c r="AD22" i="6"/>
  <c r="AA22" i="6"/>
  <c r="X22" i="6"/>
  <c r="U22" i="6"/>
  <c r="R22" i="6"/>
  <c r="O22" i="6"/>
  <c r="L22" i="6"/>
  <c r="I22" i="6"/>
  <c r="F22" i="6"/>
  <c r="C22" i="6"/>
  <c r="AG21" i="6"/>
  <c r="AD21" i="6"/>
  <c r="AA21" i="6"/>
  <c r="X21" i="6"/>
  <c r="U21" i="6"/>
  <c r="R21" i="6"/>
  <c r="O21" i="6"/>
  <c r="L21" i="6"/>
  <c r="I21" i="6"/>
  <c r="F21" i="6"/>
  <c r="C21" i="6"/>
  <c r="AG20" i="6"/>
  <c r="AD20" i="6"/>
  <c r="AA20" i="6"/>
  <c r="X20" i="6"/>
  <c r="U20" i="6"/>
  <c r="R20" i="6"/>
  <c r="O20" i="6"/>
  <c r="L20" i="6"/>
  <c r="I20" i="6"/>
  <c r="F20" i="6"/>
  <c r="C20" i="6"/>
  <c r="AG19" i="6"/>
  <c r="AD19" i="6"/>
  <c r="AA19" i="6"/>
  <c r="X19" i="6"/>
  <c r="U19" i="6"/>
  <c r="R19" i="6"/>
  <c r="O19" i="6"/>
  <c r="L19" i="6"/>
  <c r="I19" i="6"/>
  <c r="F19" i="6"/>
  <c r="C19" i="6"/>
  <c r="AG18" i="6"/>
  <c r="AD18" i="6"/>
  <c r="AA18" i="6"/>
  <c r="X18" i="6"/>
  <c r="U18" i="6"/>
  <c r="R18" i="6"/>
  <c r="O18" i="6"/>
  <c r="L18" i="6"/>
  <c r="I18" i="6"/>
  <c r="F18" i="6"/>
  <c r="C18" i="6"/>
  <c r="AG17" i="6"/>
  <c r="AD17" i="6"/>
  <c r="AA17" i="6"/>
  <c r="X17" i="6"/>
  <c r="U17" i="6"/>
  <c r="R17" i="6"/>
  <c r="O17" i="6"/>
  <c r="L17" i="6"/>
  <c r="I17" i="6"/>
  <c r="F17" i="6"/>
  <c r="C17" i="6"/>
  <c r="AG16" i="6"/>
  <c r="AD16" i="6"/>
  <c r="AA16" i="6"/>
  <c r="X16" i="6"/>
  <c r="U16" i="6"/>
  <c r="R16" i="6"/>
  <c r="O16" i="6"/>
  <c r="L16" i="6"/>
  <c r="I16" i="6"/>
  <c r="F16" i="6"/>
  <c r="C16" i="6"/>
  <c r="AG15" i="6"/>
  <c r="AD15" i="6"/>
  <c r="AA15" i="6"/>
  <c r="X15" i="6"/>
  <c r="U15" i="6"/>
  <c r="R15" i="6"/>
  <c r="O15" i="6"/>
  <c r="L15" i="6"/>
  <c r="I15" i="6"/>
  <c r="F15" i="6"/>
  <c r="C15" i="6"/>
  <c r="AG14" i="6"/>
  <c r="AD14" i="6"/>
  <c r="AA14" i="6"/>
  <c r="X14" i="6"/>
  <c r="U14" i="6"/>
  <c r="R14" i="6"/>
  <c r="O14" i="6"/>
  <c r="L14" i="6"/>
  <c r="I14" i="6"/>
  <c r="F14" i="6"/>
  <c r="C14" i="6"/>
  <c r="AG13" i="6"/>
  <c r="AD13" i="6"/>
  <c r="AA13" i="6"/>
  <c r="X13" i="6"/>
  <c r="U13" i="6"/>
  <c r="R13" i="6"/>
  <c r="O13" i="6"/>
  <c r="L13" i="6"/>
  <c r="I13" i="6"/>
  <c r="F13" i="6"/>
  <c r="C13" i="6"/>
  <c r="AG12" i="6"/>
  <c r="AD12" i="6"/>
  <c r="AA12" i="6"/>
  <c r="X12" i="6"/>
  <c r="U12" i="6"/>
  <c r="R12" i="6"/>
  <c r="O12" i="6"/>
  <c r="L12" i="6"/>
  <c r="I12" i="6"/>
  <c r="F12" i="6"/>
  <c r="C12" i="6"/>
  <c r="AG11" i="6"/>
  <c r="AD11" i="6"/>
  <c r="AA11" i="6"/>
  <c r="X11" i="6"/>
  <c r="U11" i="6"/>
  <c r="R11" i="6"/>
  <c r="O11" i="6"/>
  <c r="L11" i="6"/>
  <c r="I11" i="6"/>
  <c r="F11" i="6"/>
  <c r="C11" i="6"/>
  <c r="AG10" i="6"/>
  <c r="AD10" i="6"/>
  <c r="AA10" i="6"/>
  <c r="X10" i="6"/>
  <c r="U10" i="6"/>
  <c r="R10" i="6"/>
  <c r="O10" i="6"/>
  <c r="L10" i="6"/>
  <c r="I10" i="6"/>
  <c r="F10" i="6"/>
  <c r="C10" i="6"/>
  <c r="AG9" i="6"/>
  <c r="AD9" i="6"/>
  <c r="AA9" i="6"/>
  <c r="X9" i="6"/>
  <c r="U9" i="6"/>
  <c r="R9" i="6"/>
  <c r="O9" i="6"/>
  <c r="L9" i="6"/>
  <c r="I9" i="6"/>
  <c r="F9" i="6"/>
  <c r="C9" i="6"/>
  <c r="AG8" i="6"/>
  <c r="AD8" i="6"/>
  <c r="AA8" i="6"/>
  <c r="X8" i="6"/>
  <c r="U8" i="6"/>
  <c r="R8" i="6"/>
  <c r="O8" i="6"/>
  <c r="L8" i="6"/>
  <c r="I8" i="6"/>
  <c r="F8" i="6"/>
  <c r="C8" i="6"/>
  <c r="AG7" i="6"/>
  <c r="AD7" i="6"/>
  <c r="AA7" i="6"/>
  <c r="X7" i="6"/>
  <c r="U7" i="6"/>
  <c r="R7" i="6"/>
  <c r="O7" i="6"/>
  <c r="L7" i="6"/>
  <c r="I7" i="6"/>
  <c r="F7" i="6"/>
  <c r="C7" i="6"/>
  <c r="C5" i="6" s="1"/>
  <c r="AG6" i="6"/>
  <c r="AD6" i="6"/>
  <c r="AA6" i="6"/>
  <c r="X6" i="6"/>
  <c r="U6" i="6"/>
  <c r="R6" i="6"/>
  <c r="O6" i="6"/>
  <c r="L6" i="6"/>
  <c r="I6" i="6"/>
  <c r="I5" i="6" s="1"/>
  <c r="F6" i="6"/>
  <c r="F5" i="6" s="1"/>
  <c r="C6" i="6"/>
  <c r="AI5" i="6"/>
  <c r="AH5" i="6"/>
  <c r="AG5" i="6"/>
  <c r="AF5" i="6"/>
  <c r="AE5" i="6"/>
  <c r="AD5" i="6"/>
  <c r="AC5" i="6"/>
  <c r="AA5" i="6" s="1"/>
  <c r="AB5" i="6"/>
  <c r="Z5" i="6"/>
  <c r="Y5" i="6"/>
  <c r="X5" i="6"/>
  <c r="W5" i="6"/>
  <c r="V5" i="6"/>
  <c r="U5" i="6"/>
  <c r="T5" i="6"/>
  <c r="S5" i="6"/>
  <c r="R5" i="6" s="1"/>
  <c r="Q5" i="6"/>
  <c r="P5" i="6"/>
  <c r="O5" i="6"/>
  <c r="N5" i="6"/>
  <c r="M5" i="6"/>
  <c r="L5" i="6" s="1"/>
  <c r="K5" i="6"/>
  <c r="J5" i="6"/>
  <c r="H5" i="6"/>
  <c r="G5" i="6"/>
  <c r="E5" i="6"/>
  <c r="D5" i="6"/>
  <c r="G5" i="4"/>
  <c r="X8" i="3"/>
  <c r="D7" i="11" l="1"/>
  <c r="G7" i="11" s="1"/>
  <c r="G6" i="11"/>
  <c r="G8" i="11"/>
</calcChain>
</file>

<file path=xl/sharedStrings.xml><?xml version="1.0" encoding="utf-8"?>
<sst xmlns="http://schemas.openxmlformats.org/spreadsheetml/2006/main" count="793" uniqueCount="369">
  <si>
    <t>３　国　勢　調　査</t>
    <rPh sb="2" eb="3">
      <t>クニ</t>
    </rPh>
    <rPh sb="4" eb="5">
      <t>ゼイ</t>
    </rPh>
    <rPh sb="6" eb="7">
      <t>チョウ</t>
    </rPh>
    <rPh sb="8" eb="9">
      <t>サ</t>
    </rPh>
    <phoneticPr fontId="2"/>
  </si>
  <si>
    <t>令和２年</t>
    <rPh sb="0" eb="2">
      <t>レイワ</t>
    </rPh>
    <phoneticPr fontId="2"/>
  </si>
  <si>
    <t>３－１　国勢調査人口</t>
    <phoneticPr fontId="2"/>
  </si>
  <si>
    <t>年</t>
  </si>
  <si>
    <t>世帯数</t>
  </si>
  <si>
    <t>人　口　（人）</t>
    <rPh sb="5" eb="6">
      <t>ニン</t>
    </rPh>
    <phoneticPr fontId="2"/>
  </si>
  <si>
    <t xml:space="preserve">  対前回増加率(%)</t>
  </si>
  <si>
    <t xml:space="preserve"> 一 世 帯</t>
  </si>
  <si>
    <t>人口密度</t>
  </si>
  <si>
    <t>総  数</t>
  </si>
  <si>
    <t>男</t>
  </si>
  <si>
    <t>女</t>
  </si>
  <si>
    <t>世  帯</t>
  </si>
  <si>
    <t>人  口</t>
  </si>
  <si>
    <t>平均人員</t>
  </si>
  <si>
    <t>(１k㎡あたり)</t>
  </si>
  <si>
    <t>大正９年</t>
    <rPh sb="3" eb="4">
      <t>ネン</t>
    </rPh>
    <phoneticPr fontId="2"/>
  </si>
  <si>
    <t>14年</t>
    <rPh sb="2" eb="3">
      <t>ネン</t>
    </rPh>
    <phoneticPr fontId="2"/>
  </si>
  <si>
    <t>昭和５年</t>
    <rPh sb="3" eb="4">
      <t>ネン</t>
    </rPh>
    <phoneticPr fontId="2"/>
  </si>
  <si>
    <t>10年</t>
    <rPh sb="2" eb="3">
      <t>ネン</t>
    </rPh>
    <phoneticPr fontId="2"/>
  </si>
  <si>
    <t>15年</t>
    <rPh sb="2" eb="3">
      <t>ネン</t>
    </rPh>
    <phoneticPr fontId="2"/>
  </si>
  <si>
    <t>22年</t>
    <rPh sb="2" eb="3">
      <t>ネン</t>
    </rPh>
    <phoneticPr fontId="2"/>
  </si>
  <si>
    <t>25年</t>
    <rPh sb="2" eb="3">
      <t>ネン</t>
    </rPh>
    <phoneticPr fontId="2"/>
  </si>
  <si>
    <t>30年</t>
    <rPh sb="2" eb="3">
      <t>ネン</t>
    </rPh>
    <phoneticPr fontId="2"/>
  </si>
  <si>
    <t>35年</t>
    <rPh sb="2" eb="3">
      <t>ネン</t>
    </rPh>
    <phoneticPr fontId="2"/>
  </si>
  <si>
    <t>40年</t>
    <rPh sb="2" eb="3">
      <t>ネン</t>
    </rPh>
    <phoneticPr fontId="2"/>
  </si>
  <si>
    <t>45年</t>
    <rPh sb="2" eb="3">
      <t>ネン</t>
    </rPh>
    <phoneticPr fontId="2"/>
  </si>
  <si>
    <t>50年</t>
    <rPh sb="2" eb="3">
      <t>ネン</t>
    </rPh>
    <phoneticPr fontId="2"/>
  </si>
  <si>
    <t>55年</t>
    <rPh sb="2" eb="3">
      <t>ネン</t>
    </rPh>
    <phoneticPr fontId="2"/>
  </si>
  <si>
    <t>60年</t>
    <rPh sb="2" eb="3">
      <t>ネン</t>
    </rPh>
    <phoneticPr fontId="2"/>
  </si>
  <si>
    <t>平成２年</t>
    <rPh sb="3" eb="4">
      <t>ネン</t>
    </rPh>
    <phoneticPr fontId="2"/>
  </si>
  <si>
    <t>７年</t>
    <rPh sb="1" eb="2">
      <t>ネン</t>
    </rPh>
    <phoneticPr fontId="2"/>
  </si>
  <si>
    <t>12年</t>
    <rPh sb="2" eb="3">
      <t>ネン</t>
    </rPh>
    <phoneticPr fontId="2"/>
  </si>
  <si>
    <t>17年</t>
    <rPh sb="2" eb="3">
      <t>ネン</t>
    </rPh>
    <phoneticPr fontId="2"/>
  </si>
  <si>
    <t>27年</t>
    <rPh sb="2" eb="3">
      <t>ネン</t>
    </rPh>
    <phoneticPr fontId="2"/>
  </si>
  <si>
    <t>令和２年</t>
    <rPh sb="0" eb="2">
      <t>レイワ</t>
    </rPh>
    <rPh sb="3" eb="4">
      <t>ネン</t>
    </rPh>
    <phoneticPr fontId="2"/>
  </si>
  <si>
    <t>資料：企画経営課（国勢調査（10月１日現在））</t>
    <phoneticPr fontId="2"/>
  </si>
  <si>
    <t>３－２　人口集中地区（DID）の人口・面積</t>
    <phoneticPr fontId="2"/>
  </si>
  <si>
    <t>人口（人）</t>
    <rPh sb="3" eb="4">
      <t>ニン</t>
    </rPh>
    <phoneticPr fontId="2"/>
  </si>
  <si>
    <t>面積（k㎡）</t>
  </si>
  <si>
    <t>人口密度
(１k㎡あたり)</t>
    <phoneticPr fontId="2"/>
  </si>
  <si>
    <t>前回対比（％）</t>
    <phoneticPr fontId="2"/>
  </si>
  <si>
    <t>?</t>
  </si>
  <si>
    <t>昭和50</t>
  </si>
  <si>
    <t>昭和60</t>
    <rPh sb="0" eb="2">
      <t>ショウワ</t>
    </rPh>
    <phoneticPr fontId="2"/>
  </si>
  <si>
    <t>平成２</t>
  </si>
  <si>
    <t>平成７年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</si>
  <si>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</si>
  <si>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注）人口集中地区とは、都市的地域の特質を明らかにする統計上の地域単位。</t>
    <phoneticPr fontId="2"/>
  </si>
  <si>
    <t>３－３　世帯の種類・世帯人員別世帯数・世帯人員</t>
    <phoneticPr fontId="2"/>
  </si>
  <si>
    <t>世 帯 の 種 類</t>
  </si>
  <si>
    <t>昭和45年</t>
  </si>
  <si>
    <t>昭和50年</t>
  </si>
  <si>
    <t>昭和55年</t>
  </si>
  <si>
    <t>昭和60年</t>
  </si>
  <si>
    <t>平成2年</t>
    <phoneticPr fontId="2"/>
  </si>
  <si>
    <t>平成12年</t>
  </si>
  <si>
    <t>平成17年</t>
  </si>
  <si>
    <t>平成22年</t>
    <phoneticPr fontId="2"/>
  </si>
  <si>
    <t>平成27年</t>
  </si>
  <si>
    <t>総　　数
（一般世帯及び施設等の世帯）</t>
    <phoneticPr fontId="2"/>
  </si>
  <si>
    <t>世帯数</t>
    <phoneticPr fontId="2"/>
  </si>
  <si>
    <t>世帯人員</t>
    <phoneticPr fontId="2"/>
  </si>
  <si>
    <t>一　　　　般　　　　世　　　　帯</t>
    <rPh sb="0" eb="1">
      <t>イチ</t>
    </rPh>
    <rPh sb="5" eb="6">
      <t>ハン</t>
    </rPh>
    <rPh sb="10" eb="11">
      <t>セ</t>
    </rPh>
    <rPh sb="15" eb="16">
      <t>オビ</t>
    </rPh>
    <phoneticPr fontId="2"/>
  </si>
  <si>
    <t>総　数</t>
  </si>
  <si>
    <t>1世帯あたり人員</t>
  </si>
  <si>
    <t>１人</t>
    <rPh sb="1" eb="2">
      <t>ヒト</t>
    </rPh>
    <phoneticPr fontId="2"/>
  </si>
  <si>
    <t>２人</t>
    <rPh sb="1" eb="2">
      <t>ヒト</t>
    </rPh>
    <phoneticPr fontId="2"/>
  </si>
  <si>
    <t>３人</t>
    <rPh sb="1" eb="2">
      <t>ニン</t>
    </rPh>
    <phoneticPr fontId="2"/>
  </si>
  <si>
    <t>４人</t>
    <rPh sb="1" eb="2">
      <t>ニン</t>
    </rPh>
    <phoneticPr fontId="2"/>
  </si>
  <si>
    <t>５人</t>
    <rPh sb="1" eb="2">
      <t>ニン</t>
    </rPh>
    <phoneticPr fontId="2"/>
  </si>
  <si>
    <t>６人</t>
    <rPh sb="1" eb="2">
      <t>ニン</t>
    </rPh>
    <phoneticPr fontId="2"/>
  </si>
  <si>
    <t>７人</t>
    <rPh sb="1" eb="2">
      <t>ニン</t>
    </rPh>
    <phoneticPr fontId="2"/>
  </si>
  <si>
    <t>８人</t>
    <rPh sb="1" eb="2">
      <t>ニン</t>
    </rPh>
    <phoneticPr fontId="2"/>
  </si>
  <si>
    <t>９人</t>
    <rPh sb="1" eb="2">
      <t>ニン</t>
    </rPh>
    <phoneticPr fontId="2"/>
  </si>
  <si>
    <t>10人以上</t>
    <phoneticPr fontId="2"/>
  </si>
  <si>
    <t>注）世帯の種類「不詳」を含む。</t>
    <phoneticPr fontId="2"/>
  </si>
  <si>
    <t>３－４　労働力状態（年齢15歳以上）男女別人口</t>
    <phoneticPr fontId="2"/>
  </si>
  <si>
    <t>単位：人</t>
    <rPh sb="0" eb="2">
      <t>タンイ</t>
    </rPh>
    <rPh sb="3" eb="4">
      <t>ニン</t>
    </rPh>
    <phoneticPr fontId="2"/>
  </si>
  <si>
    <t>総 数</t>
  </si>
  <si>
    <t>労   働   力   人   口</t>
  </si>
  <si>
    <t xml:space="preserve">非労働力
人    口    </t>
  </si>
  <si>
    <t>不 詳</t>
  </si>
  <si>
    <t>就 業 者</t>
  </si>
  <si>
    <t>完全失業者</t>
  </si>
  <si>
    <t>17年</t>
    <rPh sb="1" eb="2">
      <t>ネン</t>
    </rPh>
    <phoneticPr fontId="2"/>
  </si>
  <si>
    <t>22年</t>
    <rPh sb="1" eb="2">
      <t>ネン</t>
    </rPh>
    <phoneticPr fontId="2"/>
  </si>
  <si>
    <t>27年</t>
    <rPh sb="1" eb="2">
      <t>ネン</t>
    </rPh>
    <phoneticPr fontId="2"/>
  </si>
  <si>
    <t>令和２年</t>
    <rPh sb="0" eb="1">
      <t>レイワ</t>
    </rPh>
    <phoneticPr fontId="2"/>
  </si>
  <si>
    <t>３－５　町名別人口</t>
    <phoneticPr fontId="2"/>
  </si>
  <si>
    <t>町名</t>
    <rPh sb="0" eb="2">
      <t>チョウメイ</t>
    </rPh>
    <phoneticPr fontId="2"/>
  </si>
  <si>
    <t>人　　　　　口</t>
    <rPh sb="0" eb="1">
      <t>ヒト</t>
    </rPh>
    <rPh sb="6" eb="7">
      <t>クチ</t>
    </rPh>
    <phoneticPr fontId="2"/>
  </si>
  <si>
    <t>平成17年</t>
    <phoneticPr fontId="2"/>
  </si>
  <si>
    <t>平成22年</t>
  </si>
  <si>
    <t>総　　数</t>
    <rPh sb="0" eb="1">
      <t>ソウ</t>
    </rPh>
    <rPh sb="3" eb="4">
      <t>スウ</t>
    </rPh>
    <phoneticPr fontId="2"/>
  </si>
  <si>
    <t>大字八條</t>
  </si>
  <si>
    <t>大字鶴ヶ曽根</t>
  </si>
  <si>
    <t>大字小作田</t>
  </si>
  <si>
    <t>大字松之木</t>
  </si>
  <si>
    <t>大字伊草</t>
  </si>
  <si>
    <t>伊草団地</t>
  </si>
  <si>
    <t>八潮団地</t>
  </si>
  <si>
    <t>大字新町</t>
  </si>
  <si>
    <t>大字二丁目</t>
  </si>
  <si>
    <t>大字木曽根</t>
  </si>
  <si>
    <t>大字南川崎</t>
  </si>
  <si>
    <t>大字伊勢野</t>
  </si>
  <si>
    <t>大字大瀬</t>
  </si>
  <si>
    <t>大字古新田</t>
  </si>
  <si>
    <t>大字垳</t>
  </si>
  <si>
    <t>大字上馬場</t>
  </si>
  <si>
    <t>大字中馬場</t>
  </si>
  <si>
    <t>大字大原</t>
  </si>
  <si>
    <t>大字大曽根</t>
  </si>
  <si>
    <t>大字浮塚</t>
  </si>
  <si>
    <t>大字西袋</t>
  </si>
  <si>
    <t>大字柳之宮</t>
  </si>
  <si>
    <t>大字南後谷</t>
  </si>
  <si>
    <t>中央一丁目</t>
  </si>
  <si>
    <t>中央二丁目</t>
  </si>
  <si>
    <t>中央三丁目</t>
  </si>
  <si>
    <t>中央四丁目</t>
  </si>
  <si>
    <t>八潮一丁目</t>
  </si>
  <si>
    <t>八潮二丁目</t>
  </si>
  <si>
    <t>八潮三丁目</t>
  </si>
  <si>
    <t>八潮四丁目</t>
  </si>
  <si>
    <t>八潮五丁目</t>
  </si>
  <si>
    <t>八潮六丁目</t>
  </si>
  <si>
    <t>八潮七丁目</t>
  </si>
  <si>
    <t>八潮八丁目</t>
  </si>
  <si>
    <t>緑町一丁目</t>
  </si>
  <si>
    <t>緑町二丁目</t>
  </si>
  <si>
    <t>緑町三丁目</t>
  </si>
  <si>
    <t>緑町四丁目</t>
  </si>
  <si>
    <t>緑町五丁目</t>
  </si>
  <si>
    <t>大瀬一丁目</t>
  </si>
  <si>
    <t>-</t>
  </si>
  <si>
    <t>大瀬二丁目</t>
  </si>
  <si>
    <t>大瀬三丁目</t>
  </si>
  <si>
    <t>大瀬四丁目</t>
  </si>
  <si>
    <t>大瀬五丁目</t>
  </si>
  <si>
    <t>大瀬六丁目</t>
  </si>
  <si>
    <t>茜町一丁目</t>
  </si>
  <si>
    <t>３－６　年齢（各歳），男女別人口</t>
    <rPh sb="4" eb="6">
      <t>ネンレイ</t>
    </rPh>
    <rPh sb="7" eb="8">
      <t>カク</t>
    </rPh>
    <rPh sb="8" eb="9">
      <t>サイ</t>
    </rPh>
    <phoneticPr fontId="2"/>
  </si>
  <si>
    <t>年 齢</t>
  </si>
  <si>
    <t>人    口　（人）</t>
    <rPh sb="8" eb="9">
      <t>ニン</t>
    </rPh>
    <phoneticPr fontId="2"/>
  </si>
  <si>
    <t>計</t>
  </si>
  <si>
    <t>100歳以上</t>
  </si>
  <si>
    <t>資料：企画経営課（国勢調査（令和２年10月１日現在））</t>
    <rPh sb="9" eb="11">
      <t>コクセイ</t>
    </rPh>
    <rPh sb="14" eb="16">
      <t>レイワ</t>
    </rPh>
    <rPh sb="17" eb="18">
      <t>ネン</t>
    </rPh>
    <phoneticPr fontId="2"/>
  </si>
  <si>
    <t>３－７　年齢（５歳階級），男女別人口</t>
    <phoneticPr fontId="2"/>
  </si>
  <si>
    <t>年  齢</t>
  </si>
  <si>
    <t>平成２年</t>
  </si>
  <si>
    <t>平成７年</t>
  </si>
  <si>
    <t>平成27年</t>
    <phoneticPr fontId="2"/>
  </si>
  <si>
    <t>総数</t>
  </si>
  <si>
    <t>総 　 数</t>
    <phoneticPr fontId="2"/>
  </si>
  <si>
    <t xml:space="preserve">  ０～４歳</t>
    <rPh sb="5" eb="6">
      <t>サイ</t>
    </rPh>
    <phoneticPr fontId="2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</si>
  <si>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</si>
  <si>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</si>
  <si>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</si>
  <si>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</si>
  <si>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</si>
  <si>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</si>
  <si>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</si>
  <si>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</si>
  <si>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</si>
  <si>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</si>
  <si>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</si>
  <si>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</si>
  <si>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</si>
  <si>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</si>
  <si>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</si>
  <si>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</si>
  <si>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</si>
  <si>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</si>
  <si>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95歳以上</t>
    <phoneticPr fontId="2"/>
  </si>
  <si>
    <t>年齢不詳</t>
  </si>
  <si>
    <t>３－８　産業（大分類），男女別15歳以上就業者数</t>
    <phoneticPr fontId="2"/>
  </si>
  <si>
    <t>産  業  分  類</t>
  </si>
  <si>
    <t>雇用者</t>
  </si>
  <si>
    <t>役  員</t>
  </si>
  <si>
    <t>雇人の
ある業主</t>
  </si>
  <si>
    <t>雇人の
ない業主</t>
  </si>
  <si>
    <t>家　族
従業者</t>
  </si>
  <si>
    <t>家　庭
内職者</t>
  </si>
  <si>
    <t>総         数</t>
    <phoneticPr fontId="2"/>
  </si>
  <si>
    <t>A</t>
  </si>
  <si>
    <t>農業</t>
    <phoneticPr fontId="2"/>
  </si>
  <si>
    <t>農業・林業</t>
    <rPh sb="3" eb="4">
      <t>バヤシ</t>
    </rPh>
    <rPh sb="4" eb="5">
      <t>ギョウ</t>
    </rPh>
    <phoneticPr fontId="2"/>
  </si>
  <si>
    <t>-</t>
    <phoneticPr fontId="2"/>
  </si>
  <si>
    <t>B</t>
  </si>
  <si>
    <t>林業</t>
    <phoneticPr fontId="2"/>
  </si>
  <si>
    <t>漁業</t>
    <phoneticPr fontId="2"/>
  </si>
  <si>
    <t>C</t>
  </si>
  <si>
    <t>鉱業・採石業・砂利採取業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</si>
  <si>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D</t>
  </si>
  <si>
    <t>鉱業</t>
    <phoneticPr fontId="2"/>
  </si>
  <si>
    <t>建設業</t>
    <phoneticPr fontId="2"/>
  </si>
  <si>
    <t>E</t>
  </si>
  <si>
    <t>製造業</t>
    <phoneticPr fontId="2"/>
  </si>
  <si>
    <t>F</t>
  </si>
  <si>
    <t>電気･ガス･熱供給･水道業</t>
    <phoneticPr fontId="2"/>
  </si>
  <si>
    <t>G</t>
  </si>
  <si>
    <t>電気･ガス･熱供給･水道業</t>
  </si>
  <si>
    <t>情報通信業</t>
    <phoneticPr fontId="2"/>
  </si>
  <si>
    <t>H</t>
  </si>
  <si>
    <t>運輸業・郵便業</t>
    <rPh sb="4" eb="5">
      <t>ユウ</t>
    </rPh>
    <rPh sb="5" eb="6">
      <t>ビン</t>
    </rPh>
    <rPh sb="6" eb="7">
      <t>ギョウ</t>
    </rPh>
    <phoneticPr fontId="2"/>
  </si>
  <si>
    <t>I</t>
  </si>
  <si>
    <t>運輸業</t>
    <phoneticPr fontId="2"/>
  </si>
  <si>
    <t>卸売業・小売業</t>
    <rPh sb="2" eb="3">
      <t>ギョウ</t>
    </rPh>
    <phoneticPr fontId="2"/>
  </si>
  <si>
    <t>J</t>
  </si>
  <si>
    <t>卸売 ・ 小売業</t>
    <phoneticPr fontId="2"/>
  </si>
  <si>
    <t>金融業・保険業</t>
    <rPh sb="2" eb="3">
      <t>ギョウ</t>
    </rPh>
    <phoneticPr fontId="2"/>
  </si>
  <si>
    <t>K</t>
  </si>
  <si>
    <t>金融 ・ 保険業</t>
    <phoneticPr fontId="2"/>
  </si>
  <si>
    <t>不動産業・物品賃貸業</t>
    <rPh sb="5" eb="7">
      <t>ブッピン</t>
    </rPh>
    <rPh sb="7" eb="10">
      <t>チンタイギョウ</t>
    </rPh>
    <phoneticPr fontId="2"/>
  </si>
  <si>
    <t>L</t>
  </si>
  <si>
    <t>不動産業</t>
    <phoneticPr fontId="2"/>
  </si>
  <si>
    <t>学術研究・専門・技術サービス業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</si>
  <si>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M</t>
  </si>
  <si>
    <t>飲食店・宿泊業</t>
    <phoneticPr fontId="2"/>
  </si>
  <si>
    <t>宿泊業・飲食サービス業</t>
    <rPh sb="4" eb="6">
      <t>インショク</t>
    </rPh>
    <rPh sb="10" eb="11">
      <t>ギョウ</t>
    </rPh>
    <phoneticPr fontId="2"/>
  </si>
  <si>
    <t>N</t>
  </si>
  <si>
    <t>医療・福祉</t>
    <phoneticPr fontId="2"/>
  </si>
  <si>
    <t>生活関連サービス業・娯楽業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2"/>
  </si>
  <si>
    <t>O</t>
  </si>
  <si>
    <t>教育・学習支援業</t>
    <phoneticPr fontId="2"/>
  </si>
  <si>
    <t>P</t>
  </si>
  <si>
    <t>複合サービス事業</t>
    <phoneticPr fontId="2"/>
  </si>
  <si>
    <t>医療・福祉</t>
    <rPh sb="0" eb="2">
      <t>イリョウ</t>
    </rPh>
    <rPh sb="3" eb="5">
      <t>フクシ</t>
    </rPh>
    <phoneticPr fontId="2"/>
  </si>
  <si>
    <t>Q</t>
  </si>
  <si>
    <t>サービス業（他に分類されないもの）</t>
  </si>
  <si>
    <t>複合サービス業</t>
    <rPh sb="0" eb="2">
      <t>フクゴウ</t>
    </rPh>
    <rPh sb="6" eb="7">
      <t>ギョウ</t>
    </rPh>
    <phoneticPr fontId="2"/>
  </si>
  <si>
    <t>R</t>
  </si>
  <si>
    <t>公務（他に分類されないもの）</t>
  </si>
  <si>
    <t>サービス業（他に分類されないもの）</t>
    <rPh sb="4" eb="5">
      <t>ギョウ</t>
    </rPh>
    <phoneticPr fontId="2"/>
  </si>
  <si>
    <t>S</t>
  </si>
  <si>
    <t>分類不能の産業</t>
    <phoneticPr fontId="2"/>
  </si>
  <si>
    <t>S</t>
    <phoneticPr fontId="2"/>
  </si>
  <si>
    <t>T</t>
    <phoneticPr fontId="2"/>
  </si>
  <si>
    <t>分 類 不 能 の 産 業</t>
  </si>
  <si>
    <t>注）1 従業上の地位「不詳」を含む。　</t>
    <phoneticPr fontId="2"/>
  </si>
  <si>
    <r>
      <rPr>
        <sz val="10"/>
        <color theme="0"/>
        <rFont val="ＭＳ Ｐ明朝"/>
        <family val="1"/>
        <charset val="128"/>
      </rPr>
      <t>注）</t>
    </r>
    <r>
      <rPr>
        <sz val="10"/>
        <rFont val="ＭＳ Ｐ明朝"/>
        <family val="1"/>
        <charset val="128"/>
      </rPr>
      <t>2 平成１７年と平成１９年に産業分類が変更。</t>
    </r>
    <phoneticPr fontId="2"/>
  </si>
  <si>
    <t>３－９　住宅の種類・住宅の所有関係別世帯数及び1世帯あたり人員・1人あたり延べ面積</t>
    <phoneticPr fontId="2"/>
  </si>
  <si>
    <t>３－１０　市内外別15歳以上就業者・通学者（当市に常住する者）</t>
    <phoneticPr fontId="2"/>
  </si>
  <si>
    <t>住宅に
住む一般
世帯数</t>
  </si>
  <si>
    <t>住宅</t>
    <rPh sb="0" eb="2">
      <t>ジュウタク</t>
    </rPh>
    <phoneticPr fontId="2"/>
  </si>
  <si>
    <t>1世帯
あたり
人員</t>
  </si>
  <si>
    <t>１人あたり延べ面積（㎡）</t>
  </si>
  <si>
    <t>総　　　数</t>
    <rPh sb="0" eb="1">
      <t>ソウ</t>
    </rPh>
    <rPh sb="4" eb="5">
      <t>スウ</t>
    </rPh>
    <phoneticPr fontId="2"/>
  </si>
  <si>
    <t>市　　　内</t>
    <rPh sb="0" eb="1">
      <t>シ</t>
    </rPh>
    <rPh sb="4" eb="5">
      <t>ウチ</t>
    </rPh>
    <phoneticPr fontId="2"/>
  </si>
  <si>
    <t>市　　　外</t>
    <rPh sb="0" eb="1">
      <t>シ</t>
    </rPh>
    <rPh sb="4" eb="5">
      <t>ソト</t>
    </rPh>
    <phoneticPr fontId="2"/>
  </si>
  <si>
    <t>持ち家</t>
    <rPh sb="0" eb="1">
      <t>モ</t>
    </rPh>
    <rPh sb="2" eb="3">
      <t>イエ</t>
    </rPh>
    <phoneticPr fontId="2"/>
  </si>
  <si>
    <t>公営・公団・公社の借家</t>
  </si>
  <si>
    <t>民営の借家</t>
    <phoneticPr fontId="2"/>
  </si>
  <si>
    <t>給与住宅</t>
  </si>
  <si>
    <t>間借り</t>
  </si>
  <si>
    <t>就業者</t>
  </si>
  <si>
    <t>通学者</t>
  </si>
  <si>
    <t>平成12年</t>
    <phoneticPr fontId="2"/>
  </si>
  <si>
    <t>３－１１　流入流出人口市区町村別15歳以上就業者数及び通学者数</t>
    <phoneticPr fontId="2"/>
  </si>
  <si>
    <t>流  入  人  口</t>
  </si>
  <si>
    <t>流  出  人  口</t>
  </si>
  <si>
    <t>従業地・通学地
常住市区町村</t>
  </si>
  <si>
    <t>常     住     地　
従業・通学市区町村</t>
  </si>
  <si>
    <t>当地で従業・通学する者</t>
    <phoneticPr fontId="2"/>
  </si>
  <si>
    <t>当地に常住する就業者・通学者</t>
    <phoneticPr fontId="2"/>
  </si>
  <si>
    <t>自市町村に常住</t>
    <phoneticPr fontId="2"/>
  </si>
  <si>
    <t>自市町村で従業・通学</t>
    <phoneticPr fontId="2"/>
  </si>
  <si>
    <t>他市区町村に常住</t>
    <phoneticPr fontId="2"/>
  </si>
  <si>
    <t>他市区町村で従業・通学</t>
    <phoneticPr fontId="2"/>
  </si>
  <si>
    <t>「不詳・外国」で当地に
常住している者</t>
    <rPh sb="1" eb="3">
      <t>フショウ</t>
    </rPh>
    <rPh sb="4" eb="6">
      <t>ガイコク</t>
    </rPh>
    <rPh sb="8" eb="10">
      <t>トウチ</t>
    </rPh>
    <rPh sb="12" eb="14">
      <t>ジョウジュウ</t>
    </rPh>
    <rPh sb="18" eb="19">
      <t>モノ</t>
    </rPh>
    <phoneticPr fontId="2"/>
  </si>
  <si>
    <t>従業地・通学地「不詳」</t>
    <rPh sb="0" eb="2">
      <t>ジュウギョウ</t>
    </rPh>
    <rPh sb="2" eb="3">
      <t>チ</t>
    </rPh>
    <rPh sb="4" eb="6">
      <t>ツウガク</t>
    </rPh>
    <rPh sb="6" eb="7">
      <t>チ</t>
    </rPh>
    <rPh sb="8" eb="10">
      <t>フショウ</t>
    </rPh>
    <phoneticPr fontId="2"/>
  </si>
  <si>
    <t>県内</t>
    <rPh sb="0" eb="1">
      <t>ケン</t>
    </rPh>
    <rPh sb="1" eb="2">
      <t>ウチ</t>
    </rPh>
    <phoneticPr fontId="2"/>
  </si>
  <si>
    <t>草加市</t>
    <rPh sb="0" eb="3">
      <t>ソウカシ</t>
    </rPh>
    <phoneticPr fontId="2"/>
  </si>
  <si>
    <t>三郷市</t>
    <rPh sb="0" eb="3">
      <t>ミサトシ</t>
    </rPh>
    <phoneticPr fontId="2"/>
  </si>
  <si>
    <t>越谷市</t>
    <rPh sb="0" eb="3">
      <t>コシガヤシ</t>
    </rPh>
    <phoneticPr fontId="2"/>
  </si>
  <si>
    <t>川口市</t>
    <rPh sb="0" eb="3">
      <t>カワグチシ</t>
    </rPh>
    <phoneticPr fontId="2"/>
  </si>
  <si>
    <t>さいたま市</t>
    <rPh sb="4" eb="5">
      <t>シ</t>
    </rPh>
    <phoneticPr fontId="2"/>
  </si>
  <si>
    <t>吉川市</t>
    <rPh sb="0" eb="3">
      <t>ヨシカワシ</t>
    </rPh>
    <phoneticPr fontId="2"/>
  </si>
  <si>
    <t>春日部市</t>
    <rPh sb="0" eb="4">
      <t>カスカベシ</t>
    </rPh>
    <phoneticPr fontId="2"/>
  </si>
  <si>
    <t>松伏町</t>
    <rPh sb="0" eb="3">
      <t>マツブシマチ</t>
    </rPh>
    <phoneticPr fontId="2"/>
  </si>
  <si>
    <t>戸田市</t>
    <rPh sb="0" eb="3">
      <t>トダシ</t>
    </rPh>
    <phoneticPr fontId="2"/>
  </si>
  <si>
    <t>その他の市町村</t>
    <phoneticPr fontId="2"/>
  </si>
  <si>
    <t>県外</t>
    <rPh sb="0" eb="1">
      <t>ケン</t>
    </rPh>
    <rPh sb="1" eb="2">
      <t>ホカ</t>
    </rPh>
    <phoneticPr fontId="2"/>
  </si>
  <si>
    <t>東京都</t>
    <rPh sb="0" eb="3">
      <t>トウキョウト</t>
    </rPh>
    <phoneticPr fontId="2"/>
  </si>
  <si>
    <t>足立区</t>
    <rPh sb="0" eb="3">
      <t>アダチク</t>
    </rPh>
    <phoneticPr fontId="2"/>
  </si>
  <si>
    <t>葛飾区</t>
    <rPh sb="0" eb="3">
      <t>カツシカク</t>
    </rPh>
    <phoneticPr fontId="2"/>
  </si>
  <si>
    <t>千代田区</t>
    <rPh sb="0" eb="4">
      <t>チヨダク</t>
    </rPh>
    <phoneticPr fontId="2"/>
  </si>
  <si>
    <t>江戸川区</t>
    <rPh sb="0" eb="4">
      <t>エドガワク</t>
    </rPh>
    <phoneticPr fontId="2"/>
  </si>
  <si>
    <t>港区</t>
    <rPh sb="0" eb="2">
      <t>ミナトク</t>
    </rPh>
    <phoneticPr fontId="2"/>
  </si>
  <si>
    <t>荒川区</t>
    <rPh sb="0" eb="3">
      <t>アラカワク</t>
    </rPh>
    <phoneticPr fontId="2"/>
  </si>
  <si>
    <t>中央区</t>
    <rPh sb="0" eb="3">
      <t>チュウオウク</t>
    </rPh>
    <phoneticPr fontId="2"/>
  </si>
  <si>
    <t>墨田区</t>
    <rPh sb="0" eb="3">
      <t>スミダク</t>
    </rPh>
    <phoneticPr fontId="2"/>
  </si>
  <si>
    <t>台東区</t>
    <rPh sb="0" eb="3">
      <t>タイトウク</t>
    </rPh>
    <phoneticPr fontId="2"/>
  </si>
  <si>
    <t>その他の特別区</t>
    <phoneticPr fontId="2"/>
  </si>
  <si>
    <t>千葉県</t>
    <rPh sb="0" eb="3">
      <t>チバケン</t>
    </rPh>
    <phoneticPr fontId="2"/>
  </si>
  <si>
    <t>茨城県</t>
    <rPh sb="0" eb="3">
      <t>イバラキケン</t>
    </rPh>
    <phoneticPr fontId="2"/>
  </si>
  <si>
    <t>神奈川県</t>
    <rPh sb="0" eb="4">
      <t>カナガワケン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</si>
  <si>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</si>
  <si>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</si>
  <si>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その他の都道府県</t>
    <rPh sb="2" eb="3">
      <t>タ</t>
    </rPh>
    <rPh sb="4" eb="8">
      <t>トドウフケン</t>
    </rPh>
    <phoneticPr fontId="2"/>
  </si>
  <si>
    <t>その他の道府県</t>
    <phoneticPr fontId="2"/>
  </si>
  <si>
    <t>３－１２　流入流出人口，産業（大分類）別15歳以上就業者数</t>
    <phoneticPr fontId="2"/>
  </si>
  <si>
    <t>流　　　入　　　人　　　口</t>
  </si>
  <si>
    <t>総　　　数</t>
    <phoneticPr fontId="2"/>
  </si>
  <si>
    <t>複合サービス事業</t>
    <rPh sb="0" eb="2">
      <t>フクゴウ</t>
    </rPh>
    <rPh sb="6" eb="8">
      <t>ジギョウ</t>
    </rPh>
    <phoneticPr fontId="2"/>
  </si>
  <si>
    <t>流　　　出　　　人　　　口</t>
  </si>
  <si>
    <t>総       数</t>
    <phoneticPr fontId="2"/>
  </si>
  <si>
    <t>３－１３　昼夜間人口</t>
    <phoneticPr fontId="2"/>
  </si>
  <si>
    <t>夜間人口</t>
  </si>
  <si>
    <t>流出人口</t>
  </si>
  <si>
    <t>流入人口</t>
  </si>
  <si>
    <t>流出超過人口</t>
  </si>
  <si>
    <t>昼間人口</t>
  </si>
  <si>
    <t>注）平成１７年以前の人口は年齢不詳の者を集計の対象から除外しているため、確定人口と異なる</t>
    <rPh sb="2" eb="4">
      <t>ヘイセイ</t>
    </rPh>
    <rPh sb="6" eb="7">
      <t>ネン</t>
    </rPh>
    <rPh sb="7" eb="9">
      <t>イゼン</t>
    </rPh>
    <phoneticPr fontId="2"/>
  </si>
  <si>
    <t>３－１４　県内外15歳以上就業者・通学者流出流入人口</t>
    <phoneticPr fontId="2"/>
  </si>
  <si>
    <t>区 分</t>
  </si>
  <si>
    <t>流 出 人 口</t>
  </si>
  <si>
    <t>流 入 人 口</t>
  </si>
  <si>
    <t>平成７年</t>
    <rPh sb="0" eb="2">
      <t>ヘイセイ</t>
    </rPh>
    <phoneticPr fontId="2"/>
  </si>
  <si>
    <t>県内</t>
  </si>
  <si>
    <t>県外</t>
  </si>
  <si>
    <t>注）22年以降の流出人口の総数には従業・通学市区町村「不詳・外国」を含む。</t>
    <rPh sb="0" eb="1">
      <t>チュウ</t>
    </rPh>
    <rPh sb="4" eb="5">
      <t>ネン</t>
    </rPh>
    <rPh sb="5" eb="7">
      <t>イコウ</t>
    </rPh>
    <rPh sb="8" eb="10">
      <t>リュウシュツ</t>
    </rPh>
    <rPh sb="10" eb="12">
      <t>ジンコウ</t>
    </rPh>
    <rPh sb="13" eb="15">
      <t>ソウスウ</t>
    </rPh>
    <rPh sb="17" eb="19">
      <t>ジュウギョウ</t>
    </rPh>
    <rPh sb="20" eb="22">
      <t>ツウガク</t>
    </rPh>
    <rPh sb="22" eb="24">
      <t>シク</t>
    </rPh>
    <rPh sb="24" eb="26">
      <t>チョウソン</t>
    </rPh>
    <rPh sb="27" eb="29">
      <t>フショウ</t>
    </rPh>
    <rPh sb="30" eb="32">
      <t>ガイコク</t>
    </rPh>
    <rPh sb="34" eb="35">
      <t>フク</t>
    </rPh>
    <phoneticPr fontId="2"/>
  </si>
  <si>
    <t>３－１５　県内各市の人口と世帯</t>
    <phoneticPr fontId="2"/>
  </si>
  <si>
    <t>市　名</t>
    <rPh sb="0" eb="1">
      <t>シ</t>
    </rPh>
    <rPh sb="2" eb="3">
      <t>メイ</t>
    </rPh>
    <phoneticPr fontId="2"/>
  </si>
  <si>
    <t>世 帯 数</t>
    <phoneticPr fontId="2"/>
  </si>
  <si>
    <t>人　　　　口　　（人）</t>
    <rPh sb="9" eb="10">
      <t>ニン</t>
    </rPh>
    <phoneticPr fontId="2"/>
  </si>
  <si>
    <t>1世帯
平均人員</t>
    <phoneticPr fontId="2"/>
  </si>
  <si>
    <t>県計</t>
    <rPh sb="0" eb="1">
      <t>ケン</t>
    </rPh>
    <rPh sb="1" eb="2">
      <t>ケイ</t>
    </rPh>
    <phoneticPr fontId="2"/>
  </si>
  <si>
    <t>市部計</t>
    <rPh sb="0" eb="1">
      <t>シ</t>
    </rPh>
    <rPh sb="1" eb="2">
      <t>ブ</t>
    </rPh>
    <rPh sb="2" eb="3">
      <t>ケイ</t>
    </rPh>
    <phoneticPr fontId="2"/>
  </si>
  <si>
    <t>郡部計</t>
    <rPh sb="0" eb="1">
      <t>グン</t>
    </rPh>
    <rPh sb="1" eb="2">
      <t>ブ</t>
    </rPh>
    <rPh sb="2" eb="3">
      <t>ケイ</t>
    </rPh>
    <phoneticPr fontId="2"/>
  </si>
  <si>
    <t>さいたま市</t>
  </si>
  <si>
    <t>川越市</t>
  </si>
  <si>
    <t xml:space="preserve">熊谷市    </t>
  </si>
  <si>
    <t>川口市</t>
  </si>
  <si>
    <t>行田市</t>
    <rPh sb="0" eb="3">
      <t>ギョウダシ</t>
    </rPh>
    <phoneticPr fontId="2"/>
  </si>
  <si>
    <t>秩父市</t>
    <rPh sb="0" eb="2">
      <t>チチブ</t>
    </rPh>
    <phoneticPr fontId="2"/>
  </si>
  <si>
    <t>所沢市</t>
  </si>
  <si>
    <t>飯能市</t>
  </si>
  <si>
    <t>加須市</t>
  </si>
  <si>
    <t>本庄市</t>
  </si>
  <si>
    <t>東松山市</t>
    <rPh sb="0" eb="4">
      <t>ヒガシマツヤマシ</t>
    </rPh>
    <phoneticPr fontId="2"/>
  </si>
  <si>
    <t xml:space="preserve">春 日 部 市  </t>
  </si>
  <si>
    <t>狭山市</t>
    <rPh sb="0" eb="3">
      <t>サヤマシ</t>
    </rPh>
    <phoneticPr fontId="2"/>
  </si>
  <si>
    <t>羽生市</t>
    <rPh sb="0" eb="3">
      <t>ハニュウシ</t>
    </rPh>
    <phoneticPr fontId="2"/>
  </si>
  <si>
    <t>鴻巣市</t>
    <rPh sb="0" eb="3">
      <t>コウノスシ</t>
    </rPh>
    <phoneticPr fontId="2"/>
  </si>
  <si>
    <t>深谷市</t>
    <rPh sb="0" eb="3">
      <t>フカヤシ</t>
    </rPh>
    <phoneticPr fontId="2"/>
  </si>
  <si>
    <t>上尾市</t>
    <rPh sb="0" eb="3">
      <t>アゲオシ</t>
    </rPh>
    <phoneticPr fontId="2"/>
  </si>
  <si>
    <t>蕨市</t>
    <rPh sb="0" eb="2">
      <t>ワラビシ</t>
    </rPh>
    <phoneticPr fontId="2"/>
  </si>
  <si>
    <t>戸田市</t>
    <rPh sb="0" eb="2">
      <t>トダ</t>
    </rPh>
    <rPh sb="2" eb="3">
      <t>シ</t>
    </rPh>
    <phoneticPr fontId="2"/>
  </si>
  <si>
    <t>入間市</t>
    <rPh sb="0" eb="3">
      <t>イルマシ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</si>
  <si>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</si>
  <si>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</si>
  <si>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  <rPh sb="0" eb="3">
      <t>ワコウシ</t>
    </rPh>
    <phoneticPr fontId="2"/>
  </si>
  <si>
    <t>新座市</t>
    <rPh sb="0" eb="3">
      <t>ニイザシ</t>
    </rPh>
    <phoneticPr fontId="2"/>
  </si>
  <si>
    <t>桶川市</t>
    <rPh sb="0" eb="3">
      <t>オケガワシ</t>
    </rPh>
    <phoneticPr fontId="2"/>
  </si>
  <si>
    <t>久喜市</t>
    <rPh sb="0" eb="3">
      <t>クキシ</t>
    </rPh>
    <phoneticPr fontId="2"/>
  </si>
  <si>
    <t>北本市</t>
    <rPh sb="0" eb="2">
      <t>キタモト</t>
    </rPh>
    <rPh sb="2" eb="3">
      <t>シ</t>
    </rPh>
    <phoneticPr fontId="2"/>
  </si>
  <si>
    <t>八潮市</t>
    <rPh sb="0" eb="3">
      <t>ヤシオシ</t>
    </rPh>
    <phoneticPr fontId="2"/>
  </si>
  <si>
    <t>富士見市</t>
    <rPh sb="0" eb="4">
      <t>フジミシ</t>
    </rPh>
    <phoneticPr fontId="2"/>
  </si>
  <si>
    <t>蓮田市</t>
    <rPh sb="0" eb="3">
      <t>ハスダシ</t>
    </rPh>
    <phoneticPr fontId="2"/>
  </si>
  <si>
    <t>坂戸市</t>
    <rPh sb="0" eb="2">
      <t>サカド</t>
    </rPh>
    <rPh sb="2" eb="3">
      <t>シ</t>
    </rPh>
    <phoneticPr fontId="2"/>
  </si>
  <si>
    <t>幸手市</t>
    <rPh sb="0" eb="3">
      <t>サッテシ</t>
    </rPh>
    <phoneticPr fontId="2"/>
  </si>
  <si>
    <t>鶴ヶ島市</t>
    <rPh sb="0" eb="4">
      <t>ツルガシマシ</t>
    </rPh>
    <phoneticPr fontId="2"/>
  </si>
  <si>
    <t>日高市</t>
    <rPh sb="0" eb="3">
      <t>ヒダカシ</t>
    </rPh>
    <phoneticPr fontId="2"/>
  </si>
  <si>
    <t>ふじみ野市</t>
    <rPh sb="3" eb="5">
      <t>ノシ</t>
    </rPh>
    <phoneticPr fontId="2"/>
  </si>
  <si>
    <t>白岡市</t>
    <rPh sb="0" eb="2">
      <t>シラオカ</t>
    </rPh>
    <rPh sb="2" eb="3">
      <t>シ</t>
    </rPh>
    <phoneticPr fontId="2"/>
  </si>
  <si>
    <t>資料：企画経営課（国勢調査（令和２年10月１日現在））</t>
    <rPh sb="14" eb="16">
      <t>レイワ</t>
    </rPh>
    <rPh sb="17" eb="18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</si>
</sst>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_ ;[Red]\-#,##0\ "/>
    <numFmt numFmtId="177" formatCode="0.0;&quot;△ &quot;0.0"/>
    <numFmt numFmtId="178" formatCode="#,##0.00_ ;[Red]\-#,##0.00\ "/>
    <numFmt numFmtId="179" formatCode="#,##0.0_ ;[Red]\-#,##0.0\ "/>
    <numFmt numFmtId="180" formatCode="#,##0.0;\-#,##0.0"/>
    <numFmt numFmtId="181" formatCode="#,##0.0;[Red]\-#,##0.0"/>
    <numFmt numFmtId="182" formatCode="0.0"/>
    <numFmt numFmtId="183" formatCode="#,##0_);[Red]\(#,##0\)"/>
    <numFmt numFmtId="184" formatCode="0_ "/>
    <numFmt numFmtId="185" formatCode="#,##0_ "/>
    <numFmt numFmtId="186" formatCode="0.00_ ;[Red]\-0.00\ "/>
    <numFmt numFmtId="187" formatCode="0.0_ ;[Red]\-0.0\ "/>
    <numFmt numFmtId="188" formatCode="#,##0;&quot;△ &quot;#,##0"/>
    <numFmt numFmtId="189" formatCode="0.00_ 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color rgb="FF0000FF"/>
      <name val="ＭＳ Ｐ明朝"/>
      <family val="1"/>
      <charset val="128"/>
    </font>
    <font>
      <sz val="14"/>
      <color indexed="12"/>
      <name val="ＭＳ Ｐ明朝"/>
      <family val="1"/>
      <charset val="128"/>
    </font>
    <font>
      <sz val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color indexed="53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3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auto="1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448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2" applyFont="1" applyFill="1" applyAlignment="1" applyProtection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2" xfId="2" applyFont="1" applyFill="1" applyBorder="1" applyAlignment="1" applyProtection="1"/>
    <xf numFmtId="37" fontId="11" fillId="0" borderId="0" xfId="0" applyNumberFormat="1" applyFont="1" applyProtection="1">
      <protection locked="0"/>
    </xf>
    <xf numFmtId="37" fontId="9" fillId="0" borderId="0" xfId="0" applyNumberFormat="1" applyFont="1" applyAlignment="1">
      <alignment horizontal="righ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shrinkToFit="1"/>
    </xf>
    <xf numFmtId="0" fontId="12" fillId="0" borderId="12" xfId="0" applyFont="1" applyBorder="1" applyAlignment="1">
      <alignment horizontal="right" vertical="center"/>
    </xf>
    <xf numFmtId="176" fontId="12" fillId="0" borderId="0" xfId="1" applyNumberFormat="1" applyFont="1" applyBorder="1" applyAlignment="1" applyProtection="1">
      <alignment vertical="center"/>
    </xf>
    <xf numFmtId="176" fontId="12" fillId="0" borderId="0" xfId="1" applyNumberFormat="1" applyFont="1" applyFill="1" applyBorder="1" applyAlignment="1" applyProtection="1">
      <alignment vertical="center"/>
      <protection locked="0"/>
    </xf>
    <xf numFmtId="177" fontId="12" fillId="0" borderId="0" xfId="0" applyNumberFormat="1" applyFont="1" applyAlignment="1">
      <alignment vertical="center"/>
    </xf>
    <xf numFmtId="178" fontId="12" fillId="0" borderId="0" xfId="0" applyNumberFormat="1" applyFont="1" applyAlignment="1">
      <alignment vertical="center"/>
    </xf>
    <xf numFmtId="179" fontId="12" fillId="0" borderId="0" xfId="0" applyNumberFormat="1" applyFont="1" applyAlignment="1">
      <alignment vertical="center"/>
    </xf>
    <xf numFmtId="0" fontId="13" fillId="0" borderId="0" xfId="0" applyFont="1"/>
    <xf numFmtId="176" fontId="12" fillId="0" borderId="0" xfId="1" applyNumberFormat="1" applyFont="1" applyAlignment="1" applyProtection="1">
      <alignment vertical="center"/>
    </xf>
    <xf numFmtId="176" fontId="12" fillId="0" borderId="0" xfId="1" applyNumberFormat="1" applyFont="1" applyFill="1" applyBorder="1" applyAlignment="1" applyProtection="1">
      <alignment vertical="center"/>
    </xf>
    <xf numFmtId="176" fontId="12" fillId="0" borderId="0" xfId="1" applyNumberFormat="1" applyFont="1" applyFill="1" applyAlignment="1" applyProtection="1">
      <alignment vertical="center"/>
    </xf>
    <xf numFmtId="176" fontId="12" fillId="0" borderId="0" xfId="1" applyNumberFormat="1" applyFont="1" applyBorder="1" applyAlignment="1" applyProtection="1">
      <alignment vertical="center"/>
      <protection locked="0"/>
    </xf>
    <xf numFmtId="176" fontId="12" fillId="0" borderId="0" xfId="1" applyNumberFormat="1" applyFont="1" applyBorder="1" applyAlignment="1">
      <alignment vertical="center"/>
    </xf>
    <xf numFmtId="176" fontId="12" fillId="0" borderId="0" xfId="1" applyNumberFormat="1" applyFont="1" applyAlignment="1">
      <alignment vertical="center"/>
    </xf>
    <xf numFmtId="2" fontId="9" fillId="0" borderId="0" xfId="0" applyNumberFormat="1" applyFont="1"/>
    <xf numFmtId="180" fontId="9" fillId="0" borderId="0" xfId="0" applyNumberFormat="1" applyFont="1"/>
    <xf numFmtId="0" fontId="14" fillId="0" borderId="0" xfId="0" applyFont="1"/>
    <xf numFmtId="0" fontId="15" fillId="0" borderId="0" xfId="0" applyFont="1"/>
    <xf numFmtId="0" fontId="16" fillId="0" borderId="9" xfId="0" applyFont="1" applyBorder="1" applyAlignment="1">
      <alignment horizontal="right" vertical="center"/>
    </xf>
    <xf numFmtId="176" fontId="16" fillId="0" borderId="2" xfId="1" applyNumberFormat="1" applyFont="1" applyBorder="1" applyAlignment="1">
      <alignment vertical="center"/>
    </xf>
    <xf numFmtId="177" fontId="16" fillId="0" borderId="2" xfId="0" applyNumberFormat="1" applyFont="1" applyBorder="1" applyAlignment="1">
      <alignment vertical="center"/>
    </xf>
    <xf numFmtId="178" fontId="16" fillId="0" borderId="2" xfId="0" applyNumberFormat="1" applyFont="1" applyBorder="1" applyAlignment="1">
      <alignment vertical="center"/>
    </xf>
    <xf numFmtId="179" fontId="16" fillId="0" borderId="2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9" fillId="0" borderId="0" xfId="0" applyFont="1" applyAlignment="1">
      <alignment horizontal="right"/>
    </xf>
    <xf numFmtId="0" fontId="12" fillId="2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176" fontId="12" fillId="0" borderId="0" xfId="1" applyNumberFormat="1" applyFont="1" applyBorder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176" fontId="16" fillId="0" borderId="2" xfId="1" applyNumberFormat="1" applyFont="1" applyBorder="1" applyAlignment="1">
      <alignment horizontal="right" vertical="center"/>
    </xf>
    <xf numFmtId="0" fontId="8" fillId="0" borderId="0" xfId="0" applyFont="1"/>
    <xf numFmtId="0" fontId="17" fillId="0" borderId="0" xfId="0" applyFont="1"/>
    <xf numFmtId="0" fontId="12" fillId="2" borderId="15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2" fillId="0" borderId="16" xfId="0" applyFont="1" applyBorder="1" applyAlignment="1">
      <alignment horizontal="center" vertical="center" shrinkToFit="1"/>
    </xf>
    <xf numFmtId="38" fontId="12" fillId="0" borderId="0" xfId="1" applyFont="1" applyBorder="1"/>
    <xf numFmtId="38" fontId="15" fillId="0" borderId="0" xfId="1" applyFont="1" applyBorder="1" applyAlignment="1"/>
    <xf numFmtId="0" fontId="12" fillId="0" borderId="10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38" fontId="12" fillId="0" borderId="0" xfId="1" applyFont="1" applyBorder="1" applyAlignment="1">
      <alignment vertical="center"/>
    </xf>
    <xf numFmtId="38" fontId="18" fillId="0" borderId="0" xfId="1" applyFont="1" applyBorder="1" applyAlignment="1">
      <alignment vertical="center"/>
    </xf>
    <xf numFmtId="0" fontId="12" fillId="0" borderId="9" xfId="0" applyFont="1" applyBorder="1" applyAlignment="1">
      <alignment horizontal="center" vertical="center" shrinkToFit="1"/>
    </xf>
    <xf numFmtId="40" fontId="18" fillId="0" borderId="0" xfId="1" applyNumberFormat="1" applyFont="1" applyBorder="1" applyAlignment="1">
      <alignment vertical="center"/>
    </xf>
    <xf numFmtId="40" fontId="12" fillId="0" borderId="0" xfId="1" applyNumberFormat="1" applyFont="1" applyBorder="1" applyAlignment="1">
      <alignment vertical="center"/>
    </xf>
    <xf numFmtId="40" fontId="15" fillId="0" borderId="0" xfId="1" applyNumberFormat="1" applyFont="1" applyBorder="1" applyAlignment="1"/>
    <xf numFmtId="0" fontId="12" fillId="0" borderId="12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38" fontId="12" fillId="0" borderId="2" xfId="1" applyFont="1" applyBorder="1" applyAlignment="1">
      <alignment vertical="center"/>
    </xf>
    <xf numFmtId="176" fontId="12" fillId="0" borderId="2" xfId="1" applyNumberFormat="1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12" fillId="2" borderId="7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vertical="center"/>
    </xf>
    <xf numFmtId="0" fontId="12" fillId="0" borderId="0" xfId="0" quotePrefix="1" applyFont="1" applyAlignment="1">
      <alignment horizontal="right" vertical="center"/>
    </xf>
    <xf numFmtId="176" fontId="12" fillId="0" borderId="0" xfId="1" applyNumberFormat="1" applyFont="1" applyFill="1" applyBorder="1" applyAlignment="1">
      <alignment vertical="center"/>
    </xf>
    <xf numFmtId="0" fontId="19" fillId="0" borderId="2" xfId="0" quotePrefix="1" applyFont="1" applyBorder="1" applyAlignment="1">
      <alignment vertical="center"/>
    </xf>
    <xf numFmtId="0" fontId="16" fillId="0" borderId="2" xfId="0" quotePrefix="1" applyFont="1" applyBorder="1" applyAlignment="1">
      <alignment horizontal="right" vertical="center"/>
    </xf>
    <xf numFmtId="176" fontId="21" fillId="0" borderId="2" xfId="0" applyNumberFormat="1" applyFont="1" applyBorder="1" applyAlignment="1">
      <alignment vertical="center"/>
    </xf>
    <xf numFmtId="176" fontId="16" fillId="0" borderId="2" xfId="1" applyNumberFormat="1" applyFont="1" applyFill="1" applyBorder="1" applyAlignment="1">
      <alignment vertical="center"/>
    </xf>
    <xf numFmtId="0" fontId="22" fillId="0" borderId="0" xfId="0" applyFont="1"/>
    <xf numFmtId="0" fontId="23" fillId="0" borderId="0" xfId="0" applyFont="1"/>
    <xf numFmtId="0" fontId="17" fillId="0" borderId="0" xfId="0" applyFont="1" applyAlignment="1">
      <alignment horizontal="centerContinuous"/>
    </xf>
    <xf numFmtId="0" fontId="22" fillId="0" borderId="0" xfId="0" applyFont="1" applyAlignment="1">
      <alignment horizontal="right"/>
    </xf>
    <xf numFmtId="0" fontId="9" fillId="2" borderId="6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176" fontId="24" fillId="0" borderId="15" xfId="1" applyNumberFormat="1" applyFont="1" applyBorder="1" applyAlignment="1">
      <alignment vertical="center"/>
    </xf>
    <xf numFmtId="0" fontId="19" fillId="0" borderId="0" xfId="0" applyFont="1" applyAlignment="1">
      <alignment vertical="top" wrapText="1"/>
    </xf>
    <xf numFmtId="0" fontId="12" fillId="0" borderId="3" xfId="0" applyFont="1" applyBorder="1" applyAlignment="1">
      <alignment vertical="center"/>
    </xf>
    <xf numFmtId="176" fontId="12" fillId="0" borderId="13" xfId="1" applyNumberFormat="1" applyFont="1" applyBorder="1" applyAlignment="1">
      <alignment vertical="center"/>
    </xf>
    <xf numFmtId="176" fontId="16" fillId="0" borderId="13" xfId="1" applyNumberFormat="1" applyFont="1" applyBorder="1" applyAlignment="1">
      <alignment vertical="center"/>
    </xf>
    <xf numFmtId="176" fontId="16" fillId="0" borderId="0" xfId="1" applyNumberFormat="1" applyFont="1" applyBorder="1" applyAlignment="1">
      <alignment vertical="center"/>
    </xf>
    <xf numFmtId="176" fontId="12" fillId="0" borderId="0" xfId="1" quotePrefix="1" applyNumberFormat="1" applyFont="1" applyBorder="1" applyAlignment="1" applyProtection="1">
      <alignment horizontal="right" vertical="center"/>
      <protection locked="0"/>
    </xf>
    <xf numFmtId="176" fontId="12" fillId="0" borderId="2" xfId="1" quotePrefix="1" applyNumberFormat="1" applyFont="1" applyBorder="1" applyAlignment="1" applyProtection="1">
      <alignment horizontal="right" vertical="center"/>
      <protection locked="0"/>
    </xf>
    <xf numFmtId="0" fontId="9" fillId="0" borderId="0" xfId="0" applyFont="1" applyAlignment="1">
      <alignment vertical="center"/>
    </xf>
    <xf numFmtId="0" fontId="20" fillId="0" borderId="0" xfId="0" applyFont="1" applyAlignment="1">
      <alignment horizontal="centerContinuous"/>
    </xf>
    <xf numFmtId="38" fontId="15" fillId="0" borderId="0" xfId="0" applyNumberFormat="1" applyFont="1"/>
    <xf numFmtId="0" fontId="9" fillId="0" borderId="0" xfId="0" applyFont="1" applyAlignment="1">
      <alignment horizontal="center" vertical="center"/>
    </xf>
    <xf numFmtId="38" fontId="12" fillId="3" borderId="5" xfId="1" applyFont="1" applyFill="1" applyBorder="1" applyAlignment="1">
      <alignment horizontal="center" vertical="center"/>
    </xf>
    <xf numFmtId="38" fontId="12" fillId="3" borderId="6" xfId="1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/>
    </xf>
    <xf numFmtId="183" fontId="16" fillId="0" borderId="6" xfId="0" applyNumberFormat="1" applyFont="1" applyBorder="1"/>
    <xf numFmtId="183" fontId="16" fillId="0" borderId="15" xfId="0" applyNumberFormat="1" applyFont="1" applyBorder="1"/>
    <xf numFmtId="183" fontId="16" fillId="0" borderId="4" xfId="0" applyNumberFormat="1" applyFont="1" applyBorder="1"/>
    <xf numFmtId="0" fontId="19" fillId="0" borderId="5" xfId="0" applyFont="1" applyBorder="1"/>
    <xf numFmtId="0" fontId="19" fillId="0" borderId="15" xfId="0" applyFont="1" applyBorder="1"/>
    <xf numFmtId="183" fontId="12" fillId="0" borderId="12" xfId="0" applyNumberFormat="1" applyFont="1" applyBorder="1" applyAlignment="1">
      <alignment horizontal="center"/>
    </xf>
    <xf numFmtId="183" fontId="12" fillId="0" borderId="0" xfId="1" applyNumberFormat="1" applyFont="1" applyBorder="1"/>
    <xf numFmtId="183" fontId="12" fillId="0" borderId="12" xfId="1" applyNumberFormat="1" applyFont="1" applyBorder="1"/>
    <xf numFmtId="183" fontId="12" fillId="0" borderId="12" xfId="1" applyNumberFormat="1" applyFont="1" applyBorder="1" applyAlignment="1">
      <alignment horizontal="center"/>
    </xf>
    <xf numFmtId="183" fontId="12" fillId="0" borderId="0" xfId="1" applyNumberFormat="1" applyFont="1"/>
    <xf numFmtId="183" fontId="12" fillId="0" borderId="17" xfId="0" applyNumberFormat="1" applyFont="1" applyBorder="1" applyAlignment="1">
      <alignment horizontal="center"/>
    </xf>
    <xf numFmtId="183" fontId="12" fillId="0" borderId="18" xfId="1" applyNumberFormat="1" applyFont="1" applyBorder="1"/>
    <xf numFmtId="183" fontId="12" fillId="0" borderId="17" xfId="1" applyNumberFormat="1" applyFont="1" applyBorder="1"/>
    <xf numFmtId="183" fontId="12" fillId="0" borderId="17" xfId="1" applyNumberFormat="1" applyFont="1" applyBorder="1" applyAlignment="1">
      <alignment horizontal="center"/>
    </xf>
    <xf numFmtId="183" fontId="12" fillId="0" borderId="19" xfId="0" applyNumberFormat="1" applyFont="1" applyBorder="1" applyAlignment="1">
      <alignment horizontal="center"/>
    </xf>
    <xf numFmtId="183" fontId="12" fillId="0" borderId="20" xfId="1" applyNumberFormat="1" applyFont="1" applyBorder="1"/>
    <xf numFmtId="183" fontId="12" fillId="0" borderId="19" xfId="1" applyNumberFormat="1" applyFont="1" applyBorder="1"/>
    <xf numFmtId="183" fontId="12" fillId="0" borderId="19" xfId="1" applyNumberFormat="1" applyFont="1" applyBorder="1" applyAlignment="1">
      <alignment horizontal="center"/>
    </xf>
    <xf numFmtId="183" fontId="12" fillId="0" borderId="18" xfId="0" applyNumberFormat="1" applyFont="1" applyBorder="1"/>
    <xf numFmtId="183" fontId="12" fillId="0" borderId="17" xfId="0" applyNumberFormat="1" applyFont="1" applyBorder="1"/>
    <xf numFmtId="183" fontId="12" fillId="0" borderId="0" xfId="0" applyNumberFormat="1" applyFont="1"/>
    <xf numFmtId="183" fontId="12" fillId="0" borderId="12" xfId="0" applyNumberFormat="1" applyFont="1" applyBorder="1"/>
    <xf numFmtId="183" fontId="12" fillId="0" borderId="20" xfId="0" applyNumberFormat="1" applyFont="1" applyBorder="1"/>
    <xf numFmtId="183" fontId="12" fillId="0" borderId="19" xfId="0" applyNumberFormat="1" applyFont="1" applyBorder="1"/>
    <xf numFmtId="183" fontId="12" fillId="0" borderId="21" xfId="1" applyNumberFormat="1" applyFont="1" applyBorder="1" applyAlignment="1">
      <alignment horizontal="center"/>
    </xf>
    <xf numFmtId="183" fontId="12" fillId="0" borderId="16" xfId="1" applyNumberFormat="1" applyFont="1" applyBorder="1" applyAlignment="1">
      <alignment horizontal="center"/>
    </xf>
    <xf numFmtId="183" fontId="12" fillId="0" borderId="22" xfId="1" applyNumberFormat="1" applyFont="1" applyBorder="1" applyAlignment="1">
      <alignment horizontal="center"/>
    </xf>
    <xf numFmtId="183" fontId="12" fillId="0" borderId="20" xfId="1" applyNumberFormat="1" applyFont="1" applyBorder="1" applyAlignment="1">
      <alignment horizontal="right"/>
    </xf>
    <xf numFmtId="0" fontId="12" fillId="0" borderId="12" xfId="0" applyFont="1" applyBorder="1"/>
    <xf numFmtId="0" fontId="12" fillId="0" borderId="12" xfId="1" applyNumberFormat="1" applyFont="1" applyFill="1" applyBorder="1" applyAlignment="1">
      <alignment horizontal="center" shrinkToFit="1"/>
    </xf>
    <xf numFmtId="183" fontId="12" fillId="0" borderId="0" xfId="1" applyNumberFormat="1" applyFont="1" applyFill="1"/>
    <xf numFmtId="183" fontId="12" fillId="0" borderId="0" xfId="0" applyNumberFormat="1" applyFont="1" applyAlignment="1">
      <alignment horizontal="right"/>
    </xf>
    <xf numFmtId="0" fontId="12" fillId="0" borderId="16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2" xfId="0" applyFont="1" applyBorder="1"/>
    <xf numFmtId="0" fontId="12" fillId="0" borderId="0" xfId="0" applyFont="1" applyAlignment="1">
      <alignment horizontal="right"/>
    </xf>
    <xf numFmtId="38" fontId="9" fillId="2" borderId="5" xfId="1" applyFont="1" applyFill="1" applyBorder="1" applyAlignment="1">
      <alignment horizontal="center" vertical="center"/>
    </xf>
    <xf numFmtId="38" fontId="9" fillId="2" borderId="6" xfId="1" applyFont="1" applyFill="1" applyBorder="1" applyAlignment="1">
      <alignment horizontal="center" vertical="center"/>
    </xf>
    <xf numFmtId="38" fontId="9" fillId="2" borderId="4" xfId="1" applyFont="1" applyFill="1" applyBorder="1" applyAlignment="1">
      <alignment horizontal="center" vertical="center"/>
    </xf>
    <xf numFmtId="38" fontId="24" fillId="2" borderId="5" xfId="1" applyFont="1" applyFill="1" applyBorder="1" applyAlignment="1">
      <alignment horizontal="center" vertical="center"/>
    </xf>
    <xf numFmtId="38" fontId="24" fillId="2" borderId="6" xfId="1" applyFont="1" applyFill="1" applyBorder="1" applyAlignment="1">
      <alignment horizontal="center" vertical="center"/>
    </xf>
    <xf numFmtId="38" fontId="25" fillId="0" borderId="15" xfId="0" applyNumberFormat="1" applyFont="1" applyBorder="1" applyAlignment="1">
      <alignment vertical="center"/>
    </xf>
    <xf numFmtId="38" fontId="24" fillId="0" borderId="15" xfId="0" applyNumberFormat="1" applyFont="1" applyBorder="1" applyAlignment="1">
      <alignment vertical="center"/>
    </xf>
    <xf numFmtId="176" fontId="16" fillId="0" borderId="15" xfId="0" applyNumberFormat="1" applyFont="1" applyBorder="1" applyAlignment="1">
      <alignment vertical="center"/>
    </xf>
    <xf numFmtId="38" fontId="26" fillId="0" borderId="0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176" fontId="16" fillId="0" borderId="0" xfId="1" applyNumberFormat="1" applyFont="1" applyFill="1" applyBorder="1" applyAlignment="1">
      <alignment vertical="center"/>
    </xf>
    <xf numFmtId="0" fontId="12" fillId="0" borderId="19" xfId="0" applyFont="1" applyBorder="1" applyAlignment="1">
      <alignment horizontal="right" vertical="center"/>
    </xf>
    <xf numFmtId="38" fontId="26" fillId="0" borderId="20" xfId="1" applyFont="1" applyFill="1" applyBorder="1" applyAlignment="1">
      <alignment vertical="center"/>
    </xf>
    <xf numFmtId="38" fontId="9" fillId="0" borderId="20" xfId="1" applyFont="1" applyFill="1" applyBorder="1" applyAlignment="1">
      <alignment vertical="center"/>
    </xf>
    <xf numFmtId="176" fontId="12" fillId="0" borderId="20" xfId="1" applyNumberFormat="1" applyFont="1" applyFill="1" applyBorder="1" applyAlignment="1">
      <alignment vertical="center"/>
    </xf>
    <xf numFmtId="176" fontId="16" fillId="0" borderId="20" xfId="1" applyNumberFormat="1" applyFont="1" applyFill="1" applyBorder="1" applyAlignment="1">
      <alignment vertical="center"/>
    </xf>
    <xf numFmtId="38" fontId="12" fillId="0" borderId="17" xfId="1" applyFont="1" applyFill="1" applyBorder="1" applyAlignment="1">
      <alignment horizontal="right" vertical="center"/>
    </xf>
    <xf numFmtId="38" fontId="26" fillId="0" borderId="18" xfId="1" applyFont="1" applyFill="1" applyBorder="1" applyAlignment="1">
      <alignment vertical="center"/>
    </xf>
    <xf numFmtId="38" fontId="9" fillId="0" borderId="18" xfId="1" applyFont="1" applyFill="1" applyBorder="1" applyAlignment="1">
      <alignment vertical="center"/>
    </xf>
    <xf numFmtId="176" fontId="12" fillId="0" borderId="18" xfId="1" applyNumberFormat="1" applyFont="1" applyFill="1" applyBorder="1" applyAlignment="1">
      <alignment vertical="center"/>
    </xf>
    <xf numFmtId="176" fontId="16" fillId="0" borderId="18" xfId="1" applyNumberFormat="1" applyFont="1" applyFill="1" applyBorder="1" applyAlignment="1">
      <alignment vertical="center"/>
    </xf>
    <xf numFmtId="38" fontId="12" fillId="0" borderId="12" xfId="1" applyFont="1" applyFill="1" applyBorder="1" applyAlignment="1">
      <alignment horizontal="right" vertical="center"/>
    </xf>
    <xf numFmtId="38" fontId="12" fillId="0" borderId="19" xfId="1" applyFont="1" applyFill="1" applyBorder="1" applyAlignment="1">
      <alignment horizontal="right" vertical="center"/>
    </xf>
    <xf numFmtId="38" fontId="9" fillId="0" borderId="20" xfId="1" applyFont="1" applyFill="1" applyBorder="1" applyAlignment="1">
      <alignment horizontal="right" vertical="center"/>
    </xf>
    <xf numFmtId="38" fontId="9" fillId="0" borderId="20" xfId="1" quotePrefix="1" applyFont="1" applyFill="1" applyBorder="1" applyAlignment="1">
      <alignment horizontal="right" vertical="center"/>
    </xf>
    <xf numFmtId="0" fontId="12" fillId="0" borderId="23" xfId="0" applyFont="1" applyBorder="1" applyAlignment="1">
      <alignment horizontal="center" vertical="center"/>
    </xf>
    <xf numFmtId="38" fontId="9" fillId="0" borderId="24" xfId="1" applyFont="1" applyFill="1" applyBorder="1" applyAlignment="1">
      <alignment horizontal="right" vertical="center"/>
    </xf>
    <xf numFmtId="38" fontId="26" fillId="0" borderId="24" xfId="1" applyFont="1" applyFill="1" applyBorder="1" applyAlignment="1">
      <alignment vertical="center"/>
    </xf>
    <xf numFmtId="38" fontId="9" fillId="0" borderId="24" xfId="1" applyFont="1" applyFill="1" applyBorder="1" applyAlignment="1">
      <alignment vertical="center"/>
    </xf>
    <xf numFmtId="176" fontId="12" fillId="0" borderId="24" xfId="1" applyNumberFormat="1" applyFont="1" applyFill="1" applyBorder="1" applyAlignment="1">
      <alignment vertical="center"/>
    </xf>
    <xf numFmtId="176" fontId="16" fillId="0" borderId="24" xfId="1" applyNumberFormat="1" applyFont="1" applyFill="1" applyBorder="1" applyAlignment="1">
      <alignment vertical="center"/>
    </xf>
    <xf numFmtId="38" fontId="9" fillId="0" borderId="0" xfId="1" applyFont="1"/>
    <xf numFmtId="0" fontId="27" fillId="0" borderId="0" xfId="0" applyFont="1"/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12" fillId="0" borderId="2" xfId="0" applyFont="1" applyBorder="1" applyAlignment="1">
      <alignment horizontal="right"/>
    </xf>
    <xf numFmtId="176" fontId="16" fillId="0" borderId="15" xfId="1" applyNumberFormat="1" applyFont="1" applyBorder="1" applyAlignment="1">
      <alignment vertical="center" shrinkToFit="1"/>
    </xf>
    <xf numFmtId="176" fontId="16" fillId="0" borderId="15" xfId="1" applyNumberFormat="1" applyFont="1" applyFill="1" applyBorder="1" applyAlignment="1">
      <alignment vertical="center"/>
    </xf>
    <xf numFmtId="184" fontId="12" fillId="0" borderId="13" xfId="0" applyNumberFormat="1" applyFont="1" applyBorder="1" applyAlignment="1">
      <alignment horizontal="center" vertical="center"/>
    </xf>
    <xf numFmtId="176" fontId="12" fillId="0" borderId="13" xfId="1" applyNumberFormat="1" applyFont="1" applyBorder="1" applyAlignment="1" applyProtection="1">
      <alignment vertical="center"/>
      <protection locked="0"/>
    </xf>
    <xf numFmtId="184" fontId="12" fillId="0" borderId="8" xfId="0" applyNumberFormat="1" applyFont="1" applyBorder="1" applyAlignment="1">
      <alignment horizontal="center" vertical="center"/>
    </xf>
    <xf numFmtId="176" fontId="12" fillId="0" borderId="13" xfId="1" applyNumberFormat="1" applyFont="1" applyFill="1" applyBorder="1" applyAlignment="1">
      <alignment vertical="center"/>
    </xf>
    <xf numFmtId="176" fontId="12" fillId="0" borderId="13" xfId="1" applyNumberFormat="1" applyFont="1" applyFill="1" applyBorder="1" applyAlignment="1" applyProtection="1">
      <alignment vertical="center"/>
      <protection locked="0"/>
    </xf>
    <xf numFmtId="0" fontId="22" fillId="0" borderId="3" xfId="0" applyFont="1" applyBorder="1" applyAlignment="1">
      <alignment horizontal="left" vertical="center" shrinkToFit="1"/>
    </xf>
    <xf numFmtId="176" fontId="12" fillId="0" borderId="13" xfId="1" applyNumberFormat="1" applyFont="1" applyFill="1" applyBorder="1" applyAlignment="1">
      <alignment horizontal="right" vertical="center"/>
    </xf>
    <xf numFmtId="184" fontId="12" fillId="0" borderId="0" xfId="0" applyNumberFormat="1" applyFont="1" applyAlignment="1">
      <alignment horizontal="center" vertical="center"/>
    </xf>
    <xf numFmtId="176" fontId="12" fillId="0" borderId="0" xfId="1" applyNumberFormat="1" applyFont="1" applyBorder="1" applyAlignment="1" applyProtection="1">
      <alignment horizontal="right" vertical="center"/>
      <protection locked="0"/>
    </xf>
    <xf numFmtId="184" fontId="12" fillId="0" borderId="14" xfId="0" applyNumberFormat="1" applyFont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 applyAlignment="1" applyProtection="1">
      <alignment horizontal="right" vertical="center"/>
      <protection locked="0"/>
    </xf>
    <xf numFmtId="0" fontId="22" fillId="0" borderId="12" xfId="0" applyFont="1" applyBorder="1" applyAlignment="1">
      <alignment horizontal="left" vertical="center" shrinkToFit="1"/>
    </xf>
    <xf numFmtId="38" fontId="9" fillId="0" borderId="0" xfId="1" applyFont="1" applyAlignment="1" applyProtection="1">
      <alignment horizontal="right"/>
      <protection locked="0"/>
    </xf>
    <xf numFmtId="176" fontId="12" fillId="0" borderId="14" xfId="1" applyNumberFormat="1" applyFont="1" applyBorder="1" applyAlignment="1">
      <alignment vertical="center"/>
    </xf>
    <xf numFmtId="176" fontId="12" fillId="0" borderId="14" xfId="1" applyNumberFormat="1" applyFont="1" applyFill="1" applyBorder="1" applyAlignment="1">
      <alignment vertical="center"/>
    </xf>
    <xf numFmtId="0" fontId="22" fillId="0" borderId="0" xfId="0" applyFont="1" applyAlignment="1">
      <alignment horizontal="left" vertical="center" shrinkToFit="1"/>
    </xf>
    <xf numFmtId="184" fontId="12" fillId="0" borderId="2" xfId="0" applyNumberFormat="1" applyFont="1" applyBorder="1" applyAlignment="1">
      <alignment horizontal="center" vertical="center"/>
    </xf>
    <xf numFmtId="184" fontId="22" fillId="0" borderId="2" xfId="0" applyNumberFormat="1" applyFont="1" applyBorder="1" applyAlignment="1">
      <alignment horizontal="center" vertical="center"/>
    </xf>
    <xf numFmtId="184" fontId="22" fillId="0" borderId="9" xfId="0" applyNumberFormat="1" applyFont="1" applyBorder="1" applyAlignment="1">
      <alignment horizontal="center" vertical="center"/>
    </xf>
    <xf numFmtId="176" fontId="12" fillId="0" borderId="11" xfId="1" applyNumberFormat="1" applyFont="1" applyBorder="1" applyAlignment="1">
      <alignment vertical="center"/>
    </xf>
    <xf numFmtId="176" fontId="12" fillId="0" borderId="2" xfId="1" applyNumberFormat="1" applyFont="1" applyBorder="1" applyAlignment="1" applyProtection="1">
      <alignment vertical="center"/>
      <protection locked="0"/>
    </xf>
    <xf numFmtId="184" fontId="12" fillId="0" borderId="11" xfId="0" applyNumberFormat="1" applyFont="1" applyBorder="1" applyAlignment="1">
      <alignment horizontal="center" vertical="center"/>
    </xf>
    <xf numFmtId="176" fontId="12" fillId="0" borderId="11" xfId="1" applyNumberFormat="1" applyFont="1" applyFill="1" applyBorder="1" applyAlignment="1">
      <alignment vertical="center"/>
    </xf>
    <xf numFmtId="176" fontId="12" fillId="0" borderId="2" xfId="1" applyNumberFormat="1" applyFont="1" applyFill="1" applyBorder="1" applyAlignment="1" applyProtection="1">
      <alignment vertical="center"/>
      <protection locked="0"/>
    </xf>
    <xf numFmtId="0" fontId="22" fillId="0" borderId="2" xfId="0" applyFont="1" applyBorder="1" applyAlignment="1">
      <alignment horizontal="left" vertical="center" shrinkToFit="1"/>
    </xf>
    <xf numFmtId="176" fontId="12" fillId="0" borderId="2" xfId="1" applyNumberFormat="1" applyFont="1" applyFill="1" applyBorder="1" applyAlignment="1">
      <alignment vertical="center"/>
    </xf>
    <xf numFmtId="176" fontId="12" fillId="0" borderId="2" xfId="1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/>
    </xf>
    <xf numFmtId="0" fontId="12" fillId="2" borderId="10" xfId="0" applyFont="1" applyFill="1" applyBorder="1" applyAlignment="1">
      <alignment horizontal="center" vertical="center" shrinkToFit="1"/>
    </xf>
    <xf numFmtId="0" fontId="12" fillId="0" borderId="13" xfId="0" applyFont="1" applyBorder="1" applyAlignment="1">
      <alignment vertical="center"/>
    </xf>
    <xf numFmtId="185" fontId="12" fillId="0" borderId="14" xfId="0" applyNumberFormat="1" applyFont="1" applyBorder="1" applyAlignment="1">
      <alignment vertical="center"/>
    </xf>
    <xf numFmtId="185" fontId="12" fillId="0" borderId="0" xfId="0" applyNumberFormat="1" applyFont="1" applyAlignment="1" applyProtection="1">
      <alignment vertical="center"/>
      <protection locked="0"/>
    </xf>
    <xf numFmtId="185" fontId="12" fillId="0" borderId="0" xfId="0" applyNumberFormat="1" applyFont="1" applyAlignment="1" applyProtection="1">
      <alignment horizontal="right" vertical="center"/>
      <protection locked="0"/>
    </xf>
    <xf numFmtId="186" fontId="12" fillId="0" borderId="0" xfId="0" applyNumberFormat="1" applyFont="1" applyAlignment="1">
      <alignment horizontal="right" vertical="center"/>
    </xf>
    <xf numFmtId="187" fontId="12" fillId="0" borderId="0" xfId="0" applyNumberFormat="1" applyFont="1" applyAlignment="1">
      <alignment vertical="center"/>
    </xf>
    <xf numFmtId="0" fontId="12" fillId="0" borderId="3" xfId="0" applyFont="1" applyBorder="1" applyAlignment="1">
      <alignment horizontal="right" vertical="center"/>
    </xf>
    <xf numFmtId="187" fontId="12" fillId="0" borderId="0" xfId="0" applyNumberFormat="1" applyFont="1" applyAlignment="1">
      <alignment horizontal="right" vertical="center"/>
    </xf>
    <xf numFmtId="0" fontId="19" fillId="0" borderId="2" xfId="0" applyFont="1" applyBorder="1" applyAlignment="1">
      <alignment vertical="center"/>
    </xf>
    <xf numFmtId="185" fontId="16" fillId="0" borderId="11" xfId="0" applyNumberFormat="1" applyFont="1" applyBorder="1" applyAlignment="1">
      <alignment vertical="center"/>
    </xf>
    <xf numFmtId="185" fontId="16" fillId="0" borderId="2" xfId="0" applyNumberFormat="1" applyFont="1" applyBorder="1" applyAlignment="1" applyProtection="1">
      <alignment vertical="center"/>
      <protection locked="0"/>
    </xf>
    <xf numFmtId="185" fontId="16" fillId="0" borderId="2" xfId="0" applyNumberFormat="1" applyFont="1" applyBorder="1" applyAlignment="1" applyProtection="1">
      <alignment horizontal="right" vertical="center"/>
      <protection locked="0"/>
    </xf>
    <xf numFmtId="186" fontId="16" fillId="0" borderId="2" xfId="0" applyNumberFormat="1" applyFont="1" applyBorder="1" applyAlignment="1">
      <alignment horizontal="right" vertical="center"/>
    </xf>
    <xf numFmtId="187" fontId="16" fillId="0" borderId="2" xfId="0" applyNumberFormat="1" applyFont="1" applyBorder="1" applyAlignment="1">
      <alignment horizontal="right" vertical="center"/>
    </xf>
    <xf numFmtId="37" fontId="19" fillId="0" borderId="0" xfId="0" applyNumberFormat="1" applyFont="1" applyAlignment="1">
      <alignment vertical="center"/>
    </xf>
    <xf numFmtId="37" fontId="19" fillId="0" borderId="0" xfId="0" applyNumberFormat="1" applyFont="1" applyAlignment="1" applyProtection="1">
      <alignment vertical="center"/>
      <protection locked="0"/>
    </xf>
    <xf numFmtId="37" fontId="19" fillId="0" borderId="0" xfId="0" applyNumberFormat="1" applyFont="1" applyAlignment="1" applyProtection="1">
      <alignment horizontal="center" vertical="center"/>
      <protection locked="0"/>
    </xf>
    <xf numFmtId="39" fontId="19" fillId="0" borderId="0" xfId="0" applyNumberFormat="1" applyFont="1" applyAlignment="1">
      <alignment horizontal="center" vertical="center"/>
    </xf>
    <xf numFmtId="180" fontId="19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30" fillId="0" borderId="0" xfId="0" applyFont="1" applyAlignment="1">
      <alignment horizontal="left" vertical="center"/>
    </xf>
    <xf numFmtId="176" fontId="12" fillId="0" borderId="31" xfId="1" applyNumberFormat="1" applyFont="1" applyBorder="1" applyAlignment="1">
      <alignment vertical="center"/>
    </xf>
    <xf numFmtId="176" fontId="12" fillId="0" borderId="8" xfId="1" applyNumberFormat="1" applyFont="1" applyBorder="1" applyAlignment="1">
      <alignment vertical="center"/>
    </xf>
    <xf numFmtId="176" fontId="12" fillId="0" borderId="32" xfId="1" applyNumberFormat="1" applyFont="1" applyBorder="1" applyAlignment="1">
      <alignment vertical="center"/>
    </xf>
    <xf numFmtId="176" fontId="12" fillId="0" borderId="2" xfId="1" applyNumberFormat="1" applyFont="1" applyBorder="1" applyAlignment="1">
      <alignment vertical="center"/>
    </xf>
    <xf numFmtId="176" fontId="12" fillId="0" borderId="34" xfId="1" applyNumberFormat="1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176" fontId="12" fillId="0" borderId="32" xfId="1" applyNumberFormat="1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0" xfId="0" applyFont="1" applyAlignment="1">
      <alignment vertical="center" shrinkToFit="1"/>
    </xf>
    <xf numFmtId="0" fontId="12" fillId="0" borderId="12" xfId="0" applyFont="1" applyBorder="1" applyAlignment="1">
      <alignment vertical="center" shrinkToFit="1"/>
    </xf>
    <xf numFmtId="176" fontId="12" fillId="0" borderId="32" xfId="1" applyNumberFormat="1" applyFont="1" applyFill="1" applyBorder="1" applyAlignment="1">
      <alignment horizontal="right" vertical="center"/>
    </xf>
    <xf numFmtId="176" fontId="12" fillId="0" borderId="32" xfId="0" applyNumberFormat="1" applyFont="1" applyBorder="1" applyAlignment="1">
      <alignment vertical="center"/>
    </xf>
    <xf numFmtId="176" fontId="12" fillId="0" borderId="34" xfId="1" applyNumberFormat="1" applyFont="1" applyBorder="1" applyAlignment="1">
      <alignment horizontal="right" vertical="center"/>
    </xf>
    <xf numFmtId="183" fontId="12" fillId="2" borderId="6" xfId="0" applyNumberFormat="1" applyFont="1" applyFill="1" applyBorder="1" applyAlignment="1">
      <alignment horizontal="center" vertical="center"/>
    </xf>
    <xf numFmtId="183" fontId="16" fillId="2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3" xfId="0" applyFont="1" applyBorder="1" applyAlignment="1">
      <alignment horizontal="left" vertical="center" shrinkToFit="1"/>
    </xf>
    <xf numFmtId="176" fontId="12" fillId="0" borderId="13" xfId="0" applyNumberFormat="1" applyFont="1" applyBorder="1" applyAlignment="1">
      <alignment horizontal="right" vertical="center"/>
    </xf>
    <xf numFmtId="176" fontId="16" fillId="0" borderId="13" xfId="0" applyNumberFormat="1" applyFont="1" applyBorder="1" applyAlignment="1">
      <alignment horizontal="right" vertical="center"/>
    </xf>
    <xf numFmtId="0" fontId="12" fillId="0" borderId="12" xfId="0" applyFont="1" applyBorder="1" applyAlignment="1">
      <alignment horizontal="left" vertical="center" shrinkToFit="1"/>
    </xf>
    <xf numFmtId="176" fontId="12" fillId="0" borderId="0" xfId="0" applyNumberFormat="1" applyFont="1" applyAlignment="1">
      <alignment horizontal="right" vertical="center"/>
    </xf>
    <xf numFmtId="176" fontId="16" fillId="0" borderId="0" xfId="0" applyNumberFormat="1" applyFont="1" applyAlignment="1">
      <alignment horizontal="right" vertical="center"/>
    </xf>
    <xf numFmtId="176" fontId="12" fillId="0" borderId="14" xfId="0" applyNumberFormat="1" applyFont="1" applyBorder="1" applyAlignment="1">
      <alignment horizontal="right" vertical="center"/>
    </xf>
    <xf numFmtId="0" fontId="12" fillId="0" borderId="12" xfId="0" applyFont="1" applyBorder="1" applyAlignment="1">
      <alignment vertical="center" textRotation="255"/>
    </xf>
    <xf numFmtId="0" fontId="12" fillId="0" borderId="9" xfId="0" applyFont="1" applyBorder="1" applyAlignment="1">
      <alignment horizontal="left" vertical="center" shrinkToFit="1"/>
    </xf>
    <xf numFmtId="176" fontId="12" fillId="0" borderId="11" xfId="0" applyNumberFormat="1" applyFont="1" applyBorder="1" applyAlignment="1">
      <alignment horizontal="right" vertical="center"/>
    </xf>
    <xf numFmtId="176" fontId="12" fillId="0" borderId="2" xfId="0" applyNumberFormat="1" applyFont="1" applyBorder="1" applyAlignment="1">
      <alignment horizontal="right" vertical="center"/>
    </xf>
    <xf numFmtId="176" fontId="16" fillId="0" borderId="2" xfId="0" applyNumberFormat="1" applyFont="1" applyBorder="1" applyAlignment="1">
      <alignment horizontal="right" vertical="center"/>
    </xf>
    <xf numFmtId="176" fontId="16" fillId="0" borderId="6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 textRotation="255"/>
    </xf>
    <xf numFmtId="0" fontId="31" fillId="0" borderId="0" xfId="0" applyFont="1"/>
    <xf numFmtId="183" fontId="9" fillId="0" borderId="0" xfId="0" applyNumberFormat="1" applyFont="1"/>
    <xf numFmtId="49" fontId="12" fillId="0" borderId="0" xfId="0" applyNumberFormat="1" applyFont="1" applyAlignment="1">
      <alignment horizontal="right" vertical="center"/>
    </xf>
    <xf numFmtId="0" fontId="12" fillId="0" borderId="13" xfId="0" applyFont="1" applyBorder="1" applyAlignment="1">
      <alignment horizontal="left"/>
    </xf>
    <xf numFmtId="0" fontId="12" fillId="0" borderId="13" xfId="0" applyFont="1" applyBorder="1" applyAlignment="1">
      <alignment horizontal="center" shrinkToFit="1"/>
    </xf>
    <xf numFmtId="0" fontId="12" fillId="0" borderId="0" xfId="0" applyFont="1" applyAlignment="1">
      <alignment horizontal="left" shrinkToFit="1"/>
    </xf>
    <xf numFmtId="0" fontId="12" fillId="0" borderId="18" xfId="0" applyFont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0" fontId="16" fillId="0" borderId="18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8" fillId="0" borderId="0" xfId="0" applyFont="1" applyAlignment="1">
      <alignment horizontal="centerContinuous"/>
    </xf>
    <xf numFmtId="38" fontId="16" fillId="0" borderId="13" xfId="1" applyFont="1" applyBorder="1" applyAlignment="1">
      <alignment horizontal="distributed" vertical="center"/>
    </xf>
    <xf numFmtId="176" fontId="16" fillId="0" borderId="8" xfId="1" applyNumberFormat="1" applyFont="1" applyBorder="1" applyAlignment="1">
      <alignment vertical="center"/>
    </xf>
    <xf numFmtId="189" fontId="16" fillId="0" borderId="13" xfId="0" applyNumberFormat="1" applyFont="1" applyBorder="1" applyAlignment="1">
      <alignment vertical="center"/>
    </xf>
    <xf numFmtId="38" fontId="16" fillId="0" borderId="0" xfId="1" applyFont="1" applyBorder="1" applyAlignment="1">
      <alignment horizontal="distributed" vertical="center"/>
    </xf>
    <xf numFmtId="176" fontId="16" fillId="0" borderId="14" xfId="1" applyNumberFormat="1" applyFont="1" applyBorder="1" applyAlignment="1">
      <alignment vertical="center"/>
    </xf>
    <xf numFmtId="189" fontId="16" fillId="0" borderId="0" xfId="0" applyNumberFormat="1" applyFont="1" applyAlignment="1">
      <alignment vertical="center"/>
    </xf>
    <xf numFmtId="38" fontId="16" fillId="0" borderId="2" xfId="1" applyFont="1" applyBorder="1" applyAlignment="1">
      <alignment horizontal="distributed" vertical="center"/>
    </xf>
    <xf numFmtId="176" fontId="16" fillId="0" borderId="11" xfId="1" applyNumberFormat="1" applyFont="1" applyBorder="1" applyAlignment="1">
      <alignment vertical="center"/>
    </xf>
    <xf numFmtId="189" fontId="16" fillId="0" borderId="2" xfId="0" applyNumberFormat="1" applyFont="1" applyBorder="1" applyAlignment="1">
      <alignment vertical="center"/>
    </xf>
    <xf numFmtId="38" fontId="12" fillId="0" borderId="0" xfId="1" applyFont="1" applyBorder="1" applyAlignment="1">
      <alignment horizontal="distributed"/>
    </xf>
    <xf numFmtId="176" fontId="12" fillId="0" borderId="14" xfId="1" applyNumberFormat="1" applyFont="1" applyBorder="1"/>
    <xf numFmtId="176" fontId="12" fillId="0" borderId="0" xfId="1" applyNumberFormat="1" applyFont="1" applyBorder="1"/>
    <xf numFmtId="189" fontId="12" fillId="0" borderId="0" xfId="0" applyNumberFormat="1" applyFont="1"/>
    <xf numFmtId="38" fontId="12" fillId="0" borderId="18" xfId="1" applyFont="1" applyBorder="1" applyAlignment="1">
      <alignment horizontal="distributed"/>
    </xf>
    <xf numFmtId="176" fontId="12" fillId="0" borderId="35" xfId="1" applyNumberFormat="1" applyFont="1" applyBorder="1"/>
    <xf numFmtId="176" fontId="12" fillId="0" borderId="18" xfId="1" applyNumberFormat="1" applyFont="1" applyBorder="1"/>
    <xf numFmtId="189" fontId="12" fillId="0" borderId="18" xfId="0" applyNumberFormat="1" applyFont="1" applyBorder="1"/>
    <xf numFmtId="38" fontId="12" fillId="0" borderId="20" xfId="1" applyFont="1" applyBorder="1" applyAlignment="1">
      <alignment horizontal="distributed"/>
    </xf>
    <xf numFmtId="176" fontId="12" fillId="0" borderId="36" xfId="1" applyNumberFormat="1" applyFont="1" applyBorder="1"/>
    <xf numFmtId="176" fontId="12" fillId="0" borderId="20" xfId="1" applyNumberFormat="1" applyFont="1" applyBorder="1"/>
    <xf numFmtId="189" fontId="12" fillId="0" borderId="20" xfId="0" applyNumberFormat="1" applyFont="1" applyBorder="1"/>
    <xf numFmtId="38" fontId="16" fillId="0" borderId="20" xfId="1" applyFont="1" applyBorder="1" applyAlignment="1">
      <alignment horizontal="distributed"/>
    </xf>
    <xf numFmtId="176" fontId="16" fillId="0" borderId="36" xfId="1" applyNumberFormat="1" applyFont="1" applyBorder="1"/>
    <xf numFmtId="176" fontId="16" fillId="0" borderId="0" xfId="1" applyNumberFormat="1" applyFont="1" applyBorder="1"/>
    <xf numFmtId="176" fontId="16" fillId="0" borderId="20" xfId="1" applyNumberFormat="1" applyFont="1" applyBorder="1"/>
    <xf numFmtId="189" fontId="16" fillId="0" borderId="20" xfId="0" applyNumberFormat="1" applyFont="1" applyBorder="1"/>
    <xf numFmtId="38" fontId="12" fillId="0" borderId="2" xfId="1" applyFont="1" applyBorder="1" applyAlignment="1">
      <alignment horizontal="distributed"/>
    </xf>
    <xf numFmtId="176" fontId="12" fillId="0" borderId="11" xfId="1" applyNumberFormat="1" applyFont="1" applyBorder="1"/>
    <xf numFmtId="176" fontId="12" fillId="0" borderId="2" xfId="1" applyNumberFormat="1" applyFont="1" applyBorder="1"/>
    <xf numFmtId="189" fontId="12" fillId="0" borderId="2" xfId="0" applyNumberFormat="1" applyFont="1" applyBorder="1"/>
    <xf numFmtId="0" fontId="9" fillId="0" borderId="0" xfId="0" applyFont="1" applyAlignment="1">
      <alignment horizontal="left"/>
    </xf>
    <xf numFmtId="176" fontId="16" fillId="0" borderId="11" xfId="1" applyNumberFormat="1" applyFont="1" applyBorder="1" applyAlignment="1">
      <alignment horizontal="right" vertical="center"/>
    </xf>
    <xf numFmtId="176" fontId="16" fillId="0" borderId="2" xfId="1" applyNumberFormat="1" applyFont="1" applyBorder="1" applyAlignment="1">
      <alignment horizontal="right" vertical="center"/>
    </xf>
    <xf numFmtId="179" fontId="16" fillId="0" borderId="2" xfId="0" applyNumberFormat="1" applyFont="1" applyBorder="1" applyAlignment="1">
      <alignment horizontal="right" vertical="center"/>
    </xf>
    <xf numFmtId="179" fontId="16" fillId="0" borderId="2" xfId="1" applyNumberFormat="1" applyFont="1" applyBorder="1" applyAlignment="1">
      <alignment horizontal="right" vertical="center"/>
    </xf>
    <xf numFmtId="176" fontId="12" fillId="0" borderId="14" xfId="1" applyNumberFormat="1" applyFont="1" applyBorder="1" applyAlignment="1">
      <alignment horizontal="right" vertical="center"/>
    </xf>
    <xf numFmtId="176" fontId="12" fillId="0" borderId="0" xfId="1" applyNumberFormat="1" applyFont="1" applyBorder="1" applyAlignment="1">
      <alignment horizontal="right" vertical="center"/>
    </xf>
    <xf numFmtId="179" fontId="12" fillId="0" borderId="0" xfId="0" applyNumberFormat="1" applyFont="1" applyAlignment="1">
      <alignment horizontal="right" vertical="center"/>
    </xf>
    <xf numFmtId="179" fontId="12" fillId="0" borderId="0" xfId="1" applyNumberFormat="1" applyFont="1" applyBorder="1" applyAlignment="1">
      <alignment horizontal="right" vertical="center"/>
    </xf>
    <xf numFmtId="38" fontId="12" fillId="0" borderId="14" xfId="1" applyFont="1" applyBorder="1" applyAlignment="1">
      <alignment horizontal="right" vertical="center"/>
    </xf>
    <xf numFmtId="38" fontId="12" fillId="0" borderId="0" xfId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181" fontId="12" fillId="0" borderId="0" xfId="1" applyNumberFormat="1" applyFont="1" applyAlignment="1">
      <alignment horizontal="right" vertical="center"/>
    </xf>
    <xf numFmtId="182" fontId="12" fillId="0" borderId="0" xfId="0" applyNumberFormat="1" applyFont="1" applyAlignment="1">
      <alignment horizontal="right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38" fontId="12" fillId="0" borderId="13" xfId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0" borderId="0" xfId="0" quotePrefix="1" applyFont="1" applyAlignment="1">
      <alignment horizontal="right" vertical="center"/>
    </xf>
    <xf numFmtId="0" fontId="12" fillId="2" borderId="1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176" fontId="16" fillId="0" borderId="0" xfId="1" applyNumberFormat="1" applyFont="1" applyBorder="1" applyAlignment="1">
      <alignment horizontal="right" vertical="center"/>
    </xf>
    <xf numFmtId="176" fontId="12" fillId="0" borderId="2" xfId="1" applyNumberFormat="1" applyFont="1" applyBorder="1" applyAlignment="1">
      <alignment horizontal="right" vertical="center"/>
    </xf>
    <xf numFmtId="178" fontId="12" fillId="0" borderId="0" xfId="1" applyNumberFormat="1" applyFont="1" applyBorder="1" applyAlignment="1">
      <alignment horizontal="right" vertical="center"/>
    </xf>
    <xf numFmtId="178" fontId="16" fillId="0" borderId="0" xfId="1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 textRotation="255"/>
    </xf>
    <xf numFmtId="0" fontId="12" fillId="0" borderId="12" xfId="0" applyFont="1" applyBorder="1" applyAlignment="1">
      <alignment horizontal="center" vertical="center" textRotation="255"/>
    </xf>
    <xf numFmtId="0" fontId="12" fillId="0" borderId="9" xfId="0" applyFont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 textRotation="255"/>
    </xf>
    <xf numFmtId="0" fontId="12" fillId="0" borderId="16" xfId="0" applyFont="1" applyBorder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 textRotation="255"/>
    </xf>
    <xf numFmtId="0" fontId="16" fillId="2" borderId="6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76" fontId="12" fillId="0" borderId="13" xfId="1" applyNumberFormat="1" applyFont="1" applyBorder="1" applyAlignment="1">
      <alignment horizontal="right" vertical="center"/>
    </xf>
    <xf numFmtId="176" fontId="16" fillId="0" borderId="13" xfId="1" applyNumberFormat="1" applyFont="1" applyBorder="1" applyAlignment="1">
      <alignment horizontal="right" vertical="center"/>
    </xf>
    <xf numFmtId="37" fontId="9" fillId="0" borderId="2" xfId="0" applyNumberFormat="1" applyFont="1" applyBorder="1" applyAlignment="1">
      <alignment horizontal="right"/>
    </xf>
    <xf numFmtId="37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9" fillId="2" borderId="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37" fontId="9" fillId="2" borderId="4" xfId="1" applyNumberFormat="1" applyFont="1" applyFill="1" applyBorder="1" applyAlignment="1">
      <alignment horizontal="center" vertical="center"/>
    </xf>
    <xf numFmtId="37" fontId="9" fillId="2" borderId="5" xfId="1" applyNumberFormat="1" applyFont="1" applyFill="1" applyBorder="1" applyAlignment="1">
      <alignment horizontal="center" vertical="center"/>
    </xf>
    <xf numFmtId="37" fontId="9" fillId="2" borderId="6" xfId="1" applyNumberFormat="1" applyFont="1" applyFill="1" applyBorder="1" applyAlignment="1">
      <alignment horizontal="center" vertical="center"/>
    </xf>
    <xf numFmtId="37" fontId="24" fillId="2" borderId="5" xfId="1" applyNumberFormat="1" applyFont="1" applyFill="1" applyBorder="1" applyAlignment="1">
      <alignment horizontal="center" vertical="center"/>
    </xf>
    <xf numFmtId="37" fontId="24" fillId="2" borderId="6" xfId="1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37" fontId="9" fillId="2" borderId="15" xfId="1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right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shrinkToFit="1"/>
    </xf>
    <xf numFmtId="0" fontId="22" fillId="0" borderId="12" xfId="0" applyFont="1" applyBorder="1" applyAlignment="1">
      <alignment vertical="center" shrinkToFit="1"/>
    </xf>
    <xf numFmtId="0" fontId="22" fillId="0" borderId="2" xfId="0" applyFont="1" applyBorder="1" applyAlignment="1">
      <alignment vertical="center" shrinkToFit="1"/>
    </xf>
    <xf numFmtId="0" fontId="22" fillId="0" borderId="9" xfId="0" applyFont="1" applyBorder="1" applyAlignment="1">
      <alignment vertical="center" shrinkToFi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2" fillId="0" borderId="13" xfId="0" applyFont="1" applyBorder="1" applyAlignment="1">
      <alignment vertical="center" shrinkToFit="1"/>
    </xf>
    <xf numFmtId="0" fontId="22" fillId="0" borderId="3" xfId="0" applyFont="1" applyBorder="1" applyAlignment="1">
      <alignment vertical="center" shrinkToFit="1"/>
    </xf>
    <xf numFmtId="0" fontId="12" fillId="2" borderId="0" xfId="0" applyFont="1" applyFill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 shrinkToFit="1"/>
    </xf>
    <xf numFmtId="0" fontId="12" fillId="0" borderId="2" xfId="0" applyFont="1" applyBorder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12" fillId="0" borderId="13" xfId="0" applyFont="1" applyBorder="1" applyAlignment="1">
      <alignment horizontal="distributed" vertical="center"/>
    </xf>
    <xf numFmtId="0" fontId="12" fillId="0" borderId="28" xfId="0" applyFont="1" applyBorder="1" applyAlignment="1">
      <alignment horizontal="distributed" vertical="center"/>
    </xf>
    <xf numFmtId="0" fontId="22" fillId="0" borderId="2" xfId="0" applyFont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0" fontId="22" fillId="0" borderId="30" xfId="0" applyFont="1" applyBorder="1" applyAlignment="1">
      <alignment vertical="center" shrinkToFit="1"/>
    </xf>
    <xf numFmtId="0" fontId="22" fillId="0" borderId="28" xfId="0" applyFont="1" applyBorder="1" applyAlignment="1">
      <alignment vertical="center" shrinkToFit="1"/>
    </xf>
    <xf numFmtId="0" fontId="22" fillId="0" borderId="33" xfId="0" applyFont="1" applyBorder="1" applyAlignment="1">
      <alignment vertical="center" shrinkToFi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176" fontId="16" fillId="0" borderId="0" xfId="1" applyNumberFormat="1" applyFont="1" applyFill="1" applyBorder="1" applyAlignment="1">
      <alignment horizontal="right" vertical="center"/>
    </xf>
    <xf numFmtId="0" fontId="16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76" fontId="16" fillId="0" borderId="2" xfId="1" applyNumberFormat="1" applyFont="1" applyFill="1" applyBorder="1" applyAlignment="1">
      <alignment horizontal="right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6" fontId="12" fillId="0" borderId="20" xfId="1" applyNumberFormat="1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176" fontId="16" fillId="0" borderId="18" xfId="1" applyNumberFormat="1" applyFont="1" applyFill="1" applyBorder="1" applyAlignment="1">
      <alignment horizontal="right" vertical="center"/>
    </xf>
    <xf numFmtId="0" fontId="12" fillId="0" borderId="36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176" fontId="12" fillId="0" borderId="18" xfId="1" applyNumberFormat="1" applyFont="1" applyBorder="1" applyAlignment="1">
      <alignment horizontal="right" vertical="center"/>
    </xf>
    <xf numFmtId="188" fontId="12" fillId="0" borderId="14" xfId="1" applyNumberFormat="1" applyFont="1" applyBorder="1" applyAlignment="1">
      <alignment vertical="center"/>
    </xf>
    <xf numFmtId="188" fontId="12" fillId="0" borderId="0" xfId="1" applyNumberFormat="1" applyFont="1" applyBorder="1" applyAlignment="1">
      <alignment vertical="center"/>
    </xf>
    <xf numFmtId="188" fontId="16" fillId="0" borderId="11" xfId="1" applyNumberFormat="1" applyFont="1" applyBorder="1" applyAlignment="1">
      <alignment vertical="center"/>
    </xf>
    <xf numFmtId="188" fontId="16" fillId="0" borderId="2" xfId="1" applyNumberFormat="1" applyFont="1" applyBorder="1" applyAlignment="1">
      <alignment vertical="center"/>
    </xf>
    <xf numFmtId="0" fontId="12" fillId="2" borderId="15" xfId="0" applyFont="1" applyFill="1" applyBorder="1" applyAlignment="1">
      <alignment horizontal="center" vertical="center" shrinkToFit="1"/>
    </xf>
    <xf numFmtId="58" fontId="12" fillId="0" borderId="2" xfId="0" applyNumberFormat="1" applyFont="1" applyBorder="1" applyAlignment="1">
      <alignment horizontal="right"/>
    </xf>
    <xf numFmtId="0" fontId="12" fillId="2" borderId="7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人口・世帯数の推移（国勢調査）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人口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'16'!$B$5:$B$25</c:f>
              <c:strCache>
                <c:ptCount val="21"/>
                <c:pt idx="0">
                  <c:v>大正９年</c:v>
                </c:pt>
                <c:pt idx="1">
                  <c:v>14年</c:v>
                </c:pt>
                <c:pt idx="2">
                  <c:v>昭和５年</c:v>
                </c:pt>
                <c:pt idx="3">
                  <c:v>10年</c:v>
                </c:pt>
                <c:pt idx="4">
                  <c:v>15年</c:v>
                </c:pt>
                <c:pt idx="5">
                  <c:v>22年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平成２年</c:v>
                </c:pt>
                <c:pt idx="15">
                  <c:v>７年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  <c:pt idx="20">
                  <c:v>令和２年</c:v>
                </c:pt>
              </c:strCache>
            </c:strRef>
          </c:cat>
          <c:val>
            <c:numRef>
              <c:f>'16'!$D$5:$D$25</c:f>
              <c:numCache>
                <c:formatCode>#,##0_ ;[Red]\-#,##0\ </c:formatCode>
                <c:ptCount val="21"/>
                <c:pt idx="0">
                  <c:v>9587</c:v>
                </c:pt>
                <c:pt idx="1">
                  <c:v>9485</c:v>
                </c:pt>
                <c:pt idx="2">
                  <c:v>9999</c:v>
                </c:pt>
                <c:pt idx="3">
                  <c:v>10244</c:v>
                </c:pt>
                <c:pt idx="4">
                  <c:v>10731</c:v>
                </c:pt>
                <c:pt idx="5">
                  <c:v>12591</c:v>
                </c:pt>
                <c:pt idx="6">
                  <c:v>12837</c:v>
                </c:pt>
                <c:pt idx="7">
                  <c:v>13386</c:v>
                </c:pt>
                <c:pt idx="8">
                  <c:v>13307</c:v>
                </c:pt>
                <c:pt idx="9">
                  <c:v>21772</c:v>
                </c:pt>
                <c:pt idx="10">
                  <c:v>37323</c:v>
                </c:pt>
                <c:pt idx="11">
                  <c:v>56127</c:v>
                </c:pt>
                <c:pt idx="12">
                  <c:v>62734</c:v>
                </c:pt>
                <c:pt idx="13">
                  <c:v>67635</c:v>
                </c:pt>
                <c:pt idx="14">
                  <c:v>72473</c:v>
                </c:pt>
                <c:pt idx="15">
                  <c:v>75322</c:v>
                </c:pt>
                <c:pt idx="16">
                  <c:v>74954</c:v>
                </c:pt>
                <c:pt idx="17">
                  <c:v>75507</c:v>
                </c:pt>
                <c:pt idx="18">
                  <c:v>82977</c:v>
                </c:pt>
                <c:pt idx="19">
                  <c:v>86717</c:v>
                </c:pt>
                <c:pt idx="20">
                  <c:v>93363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2-4D95-8C20-84AB4156B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79800864"/>
        <c:axId val="479801256"/>
      </c:barChart>
      <c:lineChart>
        <c:grouping val="standard"/>
        <c:varyColors val="0"/>
        <c:ser>
          <c:idx val="0"/>
          <c:order val="0"/>
          <c:tx>
            <c:v>世帯数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'16'!$B$5:$B$25</c:f>
              <c:strCache>
                <c:ptCount val="21"/>
                <c:pt idx="0">
                  <c:v>大正９年</c:v>
                </c:pt>
                <c:pt idx="1">
                  <c:v>14年</c:v>
                </c:pt>
                <c:pt idx="2">
                  <c:v>昭和５年</c:v>
                </c:pt>
                <c:pt idx="3">
                  <c:v>10年</c:v>
                </c:pt>
                <c:pt idx="4">
                  <c:v>15年</c:v>
                </c:pt>
                <c:pt idx="5">
                  <c:v>22年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平成２年</c:v>
                </c:pt>
                <c:pt idx="15">
                  <c:v>７年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  <c:pt idx="20">
                  <c:v>令和２年</c:v>
                </c:pt>
              </c:strCache>
            </c:strRef>
          </c:cat>
          <c:val>
            <c:numRef>
              <c:f>'16'!$C$5:$C$25</c:f>
              <c:numCache>
                <c:formatCode>#,##0_ ;[Red]\-#,##0\ </c:formatCode>
                <c:ptCount val="21"/>
                <c:pt idx="0">
                  <c:v>1653</c:v>
                </c:pt>
                <c:pt idx="1">
                  <c:v>1645</c:v>
                </c:pt>
                <c:pt idx="2">
                  <c:v>1716</c:v>
                </c:pt>
                <c:pt idx="3">
                  <c:v>1755</c:v>
                </c:pt>
                <c:pt idx="4">
                  <c:v>1759</c:v>
                </c:pt>
                <c:pt idx="5">
                  <c:v>1908</c:v>
                </c:pt>
                <c:pt idx="6">
                  <c:v>2075</c:v>
                </c:pt>
                <c:pt idx="7">
                  <c:v>2107</c:v>
                </c:pt>
                <c:pt idx="8">
                  <c:v>2226</c:v>
                </c:pt>
                <c:pt idx="9">
                  <c:v>4533</c:v>
                </c:pt>
                <c:pt idx="10">
                  <c:v>9340</c:v>
                </c:pt>
                <c:pt idx="11">
                  <c:v>15145</c:v>
                </c:pt>
                <c:pt idx="12">
                  <c:v>18013</c:v>
                </c:pt>
                <c:pt idx="13">
                  <c:v>19612</c:v>
                </c:pt>
                <c:pt idx="14">
                  <c:v>22223</c:v>
                </c:pt>
                <c:pt idx="15">
                  <c:v>24725</c:v>
                </c:pt>
                <c:pt idx="16">
                  <c:v>25919</c:v>
                </c:pt>
                <c:pt idx="17">
                  <c:v>27495</c:v>
                </c:pt>
                <c:pt idx="18">
                  <c:v>32467</c:v>
                </c:pt>
                <c:pt idx="19">
                  <c:v>35763</c:v>
                </c:pt>
                <c:pt idx="20">
                  <c:v>42183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12-4D95-8C20-84AB4156B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802824"/>
        <c:axId val="479802432"/>
      </c:lineChart>
      <c:catAx>
        <c:axId val="47980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801256"/>
        <c:crosses val="autoZero"/>
        <c:auto val="1"/>
        <c:lblAlgn val="ctr"/>
        <c:lblOffset val="100"/>
        <c:noMultiLvlLbl val="0"/>
      </c:catAx>
      <c:valAx>
        <c:axId val="479801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800864"/>
        <c:crosses val="autoZero"/>
        <c:crossBetween val="between"/>
      </c:valAx>
      <c:valAx>
        <c:axId val="479802432"/>
        <c:scaling>
          <c:orientation val="minMax"/>
        </c:scaling>
        <c:delete val="0"/>
        <c:axPos val="r"/>
        <c:numFmt formatCode="#,##0_ ;[Red]\-#,##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802824"/>
        <c:crosses val="max"/>
        <c:crossBetween val="between"/>
      </c:valAx>
      <c:catAx>
        <c:axId val="479802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9802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15</xdr:col>
      <xdr:colOff>0</xdr:colOff>
      <xdr:row>28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45B0138-77FA-41B2-BC95-75E166E877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133350</xdr:colOff>
      <xdr:row>6</xdr:row>
      <xdr:rowOff>19050</xdr:rowOff>
    </xdr:from>
    <xdr:to>
      <xdr:col>2</xdr:col>
      <xdr:colOff>390525</xdr:colOff>
      <xdr:row>7</xdr:row>
      <xdr:rowOff>123825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F3160A6-8136-4B24-97D7-69A9E351983F}"/>
            </a:ext>
          </a:extLst>
        </xdr:cNvPr>
        <xdr:cNvSpPr txBox="1"/>
      </xdr:nvSpPr>
      <xdr:spPr>
        <a:xfrm>
          <a:off x="371475" y="1390650"/>
          <a:ext cx="2571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700">
              <a:latin typeface="IPAexゴシック" panose="020B0500000000000000" pitchFamily="50" charset="-128"/>
              <a:ea typeface="IPAexゴシック" panose="020B0500000000000000" pitchFamily="50" charset="-128"/>
            </a:rPr>
            <a:t>人</a:t>
          </a:r>
        </a:p>
      </xdr:txBody>
    </xdr:sp>
    <xdr:clientData/>
  </xdr:twoCellAnchor>
  <xdr:twoCellAnchor>
    <xdr:from>
      <xdr:col>14</xdr:col>
      <xdr:colOff>47625</xdr:colOff>
      <xdr:row>6</xdr:row>
      <xdr:rowOff>47625</xdr:rowOff>
    </xdr:from>
    <xdr:to>
      <xdr:col>14</xdr:col>
      <xdr:colOff>485775</xdr:colOff>
      <xdr:row>7</xdr:row>
      <xdr:rowOff>38100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B74FFC5-1614-417B-8A60-661548AC5C51}"/>
            </a:ext>
          </a:extLst>
        </xdr:cNvPr>
        <xdr:cNvSpPr txBox="1"/>
      </xdr:nvSpPr>
      <xdr:spPr>
        <a:xfrm>
          <a:off x="6229350" y="1419225"/>
          <a:ext cx="4381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700">
              <a:latin typeface="IPAexゴシック" panose="020B0500000000000000" pitchFamily="50" charset="-128"/>
              <a:ea typeface="IPAexゴシック" panose="020B0500000000000000" pitchFamily="50" charset="-128"/>
            </a:rPr>
            <a:t>世帯</a:t>
          </a:r>
        </a:p>
      </xdr:txBody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15</xdr:col>
      <xdr:colOff>9068</xdr:colOff>
      <xdr:row>54</xdr:row>
      <xdr:rowOff>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FC39BE9-AFD1-4330-B8FB-190D5C6DD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5486400"/>
          <a:ext cx="6447968" cy="4114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1838325</xdr:colOff>
      <xdr:row>53</xdr:row>
      <xdr:rowOff>114300</xdr:rowOff>
    </xdr:from>
    <xdr:to>
      <xdr:col>3</xdr:col>
      <xdr:colOff>1914525</xdr:colOff>
      <xdr:row>54</xdr:row>
      <xdr:rowOff>152400</xdr:rowOff>
    </xdr:to>
    <xdr:sp macro="" textlink="">
      <xdr:nvSpPr>
        <xdr:cNvPr id="2" name="Text Box 1025">
          <a:extLst>
            <a:ext uri="{FF2B5EF4-FFF2-40B4-BE49-F238E27FC236}">
              <a16:creationId xmlns:a16="http://schemas.microsoft.com/office/drawing/2014/main" id="{7B9A14A0-A3A7-489F-B331-186BCC8272C6}"/>
            </a:ext>
          </a:extLst>
        </xdr:cNvPr>
        <xdr:cNvSpPr txBox="1">
          <a:spLocks noChangeArrowheads="1"/>
        </xdr:cNvSpPr>
      </xdr:nvSpPr>
      <xdr:spPr bwMode="auto">
        <a:xfrm>
          <a:off x="2790825" y="11106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CFF97-38EE-4952-A70E-11421EEA31EF}">
  <sheetPr>
    <tabColor rgb="FFFF0000"/>
  </sheetPr>
  <dimension ref="C1:AB50"/>
  <sheetViews>
    <sheetView tabSelected="1" view="pageBreakPreview" zoomScaleNormal="100" zoomScaleSheetLayoutView="100" workbookViewId="0"/>
  </sheetViews>
  <sheetFormatPr defaultRowHeight="13.5" x14ac:dyDescent="0.15"/>
  <cols>
    <col min="1" max="1" width="2.625" style="1" customWidth="1"/>
    <col min="2" max="2" width="3.125" style="1" customWidth="1"/>
    <col min="3" max="15" width="6.5" style="1" customWidth="1"/>
    <col min="16" max="17" width="3.125" style="1" customWidth="1"/>
    <col min="18" max="16384" width="9" style="1"/>
  </cols>
  <sheetData>
    <row r="1" spans="3:15" ht="14.25" thickBot="1" x14ac:dyDescent="0.2"/>
    <row r="2" spans="3:15" ht="39.75" customHeight="1" thickTop="1" thickBot="1" x14ac:dyDescent="0.2">
      <c r="C2" s="2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3:15" ht="13.5" customHeight="1" thickTop="1" x14ac:dyDescent="0.15"/>
    <row r="4" spans="3:15" ht="13.5" customHeight="1" x14ac:dyDescent="0.15"/>
    <row r="34" spans="18:28" x14ac:dyDescent="0.15">
      <c r="R34"/>
      <c r="S34"/>
      <c r="T34"/>
      <c r="U34"/>
      <c r="V34"/>
      <c r="W34"/>
      <c r="X34"/>
      <c r="Y34"/>
      <c r="Z34"/>
      <c r="AA34"/>
      <c r="AB34"/>
    </row>
    <row r="35" spans="18:28" x14ac:dyDescent="0.15">
      <c r="R35"/>
      <c r="S35"/>
      <c r="T35"/>
      <c r="U35"/>
      <c r="V35"/>
      <c r="W35"/>
      <c r="X35"/>
      <c r="Y35"/>
      <c r="Z35"/>
      <c r="AA35"/>
      <c r="AB35"/>
    </row>
    <row r="36" spans="18:28" x14ac:dyDescent="0.15">
      <c r="R36"/>
      <c r="S36"/>
      <c r="T36"/>
      <c r="U36"/>
      <c r="V36"/>
      <c r="W36"/>
      <c r="X36"/>
      <c r="Y36"/>
      <c r="Z36"/>
      <c r="AA36"/>
      <c r="AB36"/>
    </row>
    <row r="37" spans="18:28" x14ac:dyDescent="0.15">
      <c r="R37"/>
      <c r="S37"/>
      <c r="T37"/>
      <c r="U37"/>
      <c r="V37"/>
      <c r="W37"/>
      <c r="X37"/>
      <c r="Y37"/>
      <c r="Z37"/>
      <c r="AA37"/>
      <c r="AB37"/>
    </row>
    <row r="38" spans="18:28" x14ac:dyDescent="0.15">
      <c r="T38"/>
      <c r="U38"/>
      <c r="V38"/>
      <c r="W38"/>
      <c r="X38"/>
      <c r="Y38"/>
      <c r="Z38"/>
      <c r="AA38"/>
      <c r="AB38"/>
    </row>
    <row r="39" spans="18:28" x14ac:dyDescent="0.15">
      <c r="R39"/>
      <c r="S39"/>
      <c r="T39"/>
      <c r="U39"/>
      <c r="V39"/>
      <c r="W39"/>
      <c r="X39"/>
      <c r="Y39"/>
      <c r="Z39"/>
      <c r="AA39"/>
      <c r="AB39"/>
    </row>
    <row r="40" spans="18:28" x14ac:dyDescent="0.15">
      <c r="R40"/>
      <c r="S40"/>
    </row>
    <row r="43" spans="18:28" x14ac:dyDescent="0.15">
      <c r="R43" s="4"/>
    </row>
    <row r="44" spans="18:28" x14ac:dyDescent="0.15">
      <c r="R44" s="4"/>
    </row>
    <row r="46" spans="18:28" x14ac:dyDescent="0.15">
      <c r="R46" s="4"/>
    </row>
    <row r="47" spans="18:28" x14ac:dyDescent="0.15">
      <c r="R47" s="4"/>
    </row>
    <row r="48" spans="18:28" x14ac:dyDescent="0.15">
      <c r="R48" s="4"/>
    </row>
    <row r="50" spans="18:18" x14ac:dyDescent="0.15">
      <c r="R50" s="5"/>
    </row>
  </sheetData>
  <phoneticPr fontId="2"/>
  <pageMargins left="0.70866141732283472" right="0.70866141732283472" top="0.74803149606299213" bottom="0.74803149606299213" header="0.31496062992125984" footer="0.51181102362204722"/>
  <pageSetup paperSize="9" scale="96" orientation="portrait" r:id="rId1"/>
  <headerFooter differentOddEven="1" alignWithMargins="0">
    <oddFooter>&amp;C&amp;"ＭＳ Ｐ明朝,標準"&amp;A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31232-EE2B-44C0-967E-ACDCA42038FC}">
  <dimension ref="A1:X39"/>
  <sheetViews>
    <sheetView view="pageBreakPreview" zoomScaleNormal="100" zoomScaleSheetLayoutView="100" workbookViewId="0"/>
  </sheetViews>
  <sheetFormatPr defaultRowHeight="13.5" x14ac:dyDescent="0.15"/>
  <cols>
    <col min="1" max="1" width="5.25" style="8" bestFit="1" customWidth="1"/>
    <col min="2" max="2" width="9.125" style="43" customWidth="1"/>
    <col min="3" max="4" width="7.875" style="8" customWidth="1"/>
    <col min="5" max="16" width="5.125" style="8" customWidth="1"/>
    <col min="17" max="16384" width="9" style="8"/>
  </cols>
  <sheetData>
    <row r="1" spans="1:16" s="72" customFormat="1" ht="18" customHeight="1" x14ac:dyDescent="0.2">
      <c r="A1" s="6"/>
      <c r="B1" s="50" t="s">
        <v>309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ht="13.5" customHeight="1" x14ac:dyDescent="0.15">
      <c r="B2" s="8"/>
      <c r="K2" s="43"/>
      <c r="L2" s="43"/>
      <c r="P2" s="43" t="s">
        <v>78</v>
      </c>
    </row>
    <row r="3" spans="1:16" ht="20.25" customHeight="1" x14ac:dyDescent="0.15">
      <c r="B3" s="52" t="s">
        <v>3</v>
      </c>
      <c r="C3" s="328" t="s">
        <v>310</v>
      </c>
      <c r="D3" s="326"/>
      <c r="E3" s="327" t="s">
        <v>311</v>
      </c>
      <c r="F3" s="327"/>
      <c r="G3" s="327"/>
      <c r="H3" s="327" t="s">
        <v>312</v>
      </c>
      <c r="I3" s="327"/>
      <c r="J3" s="327"/>
      <c r="K3" s="390" t="s">
        <v>313</v>
      </c>
      <c r="L3" s="444"/>
      <c r="M3" s="391"/>
      <c r="N3" s="328" t="s">
        <v>314</v>
      </c>
      <c r="O3" s="334"/>
      <c r="P3" s="334"/>
    </row>
    <row r="4" spans="1:16" ht="21.75" customHeight="1" x14ac:dyDescent="0.15">
      <c r="B4" s="264" t="s">
        <v>47</v>
      </c>
      <c r="C4" s="440">
        <v>74943</v>
      </c>
      <c r="D4" s="441"/>
      <c r="E4" s="441">
        <v>20421</v>
      </c>
      <c r="F4" s="441"/>
      <c r="G4" s="441"/>
      <c r="H4" s="441">
        <v>20150</v>
      </c>
      <c r="I4" s="441"/>
      <c r="J4" s="441"/>
      <c r="K4" s="441">
        <f>E4-H4</f>
        <v>271</v>
      </c>
      <c r="L4" s="441"/>
      <c r="M4" s="441"/>
      <c r="N4" s="441">
        <v>74672</v>
      </c>
      <c r="O4" s="441"/>
      <c r="P4" s="441"/>
    </row>
    <row r="5" spans="1:16" ht="21.75" customHeight="1" x14ac:dyDescent="0.15">
      <c r="B5" s="46" t="s">
        <v>33</v>
      </c>
      <c r="C5" s="440">
        <v>75343</v>
      </c>
      <c r="D5" s="441"/>
      <c r="E5" s="441">
        <f>7674+12864</f>
        <v>20538</v>
      </c>
      <c r="F5" s="441"/>
      <c r="G5" s="441"/>
      <c r="H5" s="441">
        <f>13373+7630</f>
        <v>21003</v>
      </c>
      <c r="I5" s="441"/>
      <c r="J5" s="441"/>
      <c r="K5" s="441">
        <f>E5-H5</f>
        <v>-465</v>
      </c>
      <c r="L5" s="441"/>
      <c r="M5" s="441"/>
      <c r="N5" s="441">
        <v>75808</v>
      </c>
      <c r="O5" s="441"/>
      <c r="P5" s="441"/>
    </row>
    <row r="6" spans="1:16" ht="21.75" customHeight="1" x14ac:dyDescent="0.15">
      <c r="B6" s="46" t="s">
        <v>21</v>
      </c>
      <c r="C6" s="440">
        <v>82977</v>
      </c>
      <c r="D6" s="441"/>
      <c r="E6" s="441">
        <v>21700</v>
      </c>
      <c r="F6" s="441"/>
      <c r="G6" s="441"/>
      <c r="H6" s="441">
        <v>19722</v>
      </c>
      <c r="I6" s="441"/>
      <c r="J6" s="441"/>
      <c r="K6" s="441">
        <f>E6-H6</f>
        <v>1978</v>
      </c>
      <c r="L6" s="441"/>
      <c r="M6" s="441"/>
      <c r="N6" s="441">
        <v>80999</v>
      </c>
      <c r="O6" s="441"/>
      <c r="P6" s="441"/>
    </row>
    <row r="7" spans="1:16" ht="21.75" customHeight="1" x14ac:dyDescent="0.15">
      <c r="B7" s="46" t="s">
        <v>34</v>
      </c>
      <c r="C7" s="440">
        <v>86717</v>
      </c>
      <c r="D7" s="441"/>
      <c r="E7" s="441">
        <v>24187</v>
      </c>
      <c r="F7" s="441"/>
      <c r="G7" s="441"/>
      <c r="H7" s="441">
        <v>20902</v>
      </c>
      <c r="I7" s="441"/>
      <c r="J7" s="441"/>
      <c r="K7" s="441">
        <f>E7-H7</f>
        <v>3285</v>
      </c>
      <c r="L7" s="441"/>
      <c r="M7" s="441"/>
      <c r="N7" s="441">
        <v>83432</v>
      </c>
      <c r="O7" s="441"/>
      <c r="P7" s="441"/>
    </row>
    <row r="8" spans="1:16" ht="21.75" customHeight="1" x14ac:dyDescent="0.15">
      <c r="B8" s="48" t="s">
        <v>35</v>
      </c>
      <c r="C8" s="442">
        <v>93363</v>
      </c>
      <c r="D8" s="443"/>
      <c r="E8" s="443">
        <v>26332</v>
      </c>
      <c r="F8" s="443"/>
      <c r="G8" s="443"/>
      <c r="H8" s="443">
        <v>20680</v>
      </c>
      <c r="I8" s="443"/>
      <c r="J8" s="443"/>
      <c r="K8" s="443">
        <f>E8-H8</f>
        <v>5652</v>
      </c>
      <c r="L8" s="443"/>
      <c r="M8" s="443"/>
      <c r="N8" s="443">
        <v>87711</v>
      </c>
      <c r="O8" s="443"/>
      <c r="P8" s="443"/>
    </row>
    <row r="9" spans="1:16" ht="17.25" customHeight="1" x14ac:dyDescent="0.15">
      <c r="B9" s="265" t="s">
        <v>36</v>
      </c>
      <c r="C9" s="266"/>
      <c r="D9" s="266"/>
      <c r="E9" s="266"/>
      <c r="F9" s="266"/>
      <c r="G9" s="266"/>
      <c r="H9" s="266"/>
      <c r="I9" s="266"/>
      <c r="J9" s="266"/>
      <c r="K9" s="266"/>
      <c r="L9" s="267"/>
      <c r="M9" s="42"/>
      <c r="N9" s="42"/>
      <c r="O9" s="42"/>
      <c r="P9" s="42"/>
    </row>
    <row r="10" spans="1:16" ht="17.25" customHeight="1" x14ac:dyDescent="0.15">
      <c r="B10" s="42" t="s">
        <v>315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x14ac:dyDescent="0.15">
      <c r="B11" s="140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16" x14ac:dyDescent="0.15">
      <c r="B12" s="140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</row>
    <row r="13" spans="1:16" x14ac:dyDescent="0.15">
      <c r="B13" s="140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</row>
    <row r="14" spans="1:16" x14ac:dyDescent="0.15">
      <c r="B14" s="140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</row>
    <row r="15" spans="1:16" ht="18" customHeight="1" x14ac:dyDescent="0.15">
      <c r="B15" s="50" t="s">
        <v>316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</row>
    <row r="16" spans="1:16" ht="13.5" customHeight="1" x14ac:dyDescent="0.15">
      <c r="B16" s="46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6" t="s">
        <v>78</v>
      </c>
    </row>
    <row r="17" spans="2:16" s="100" customFormat="1" ht="21.75" customHeight="1" x14ac:dyDescent="0.15">
      <c r="B17" s="318" t="s">
        <v>3</v>
      </c>
      <c r="C17" s="317" t="s">
        <v>317</v>
      </c>
      <c r="D17" s="324"/>
      <c r="E17" s="335" t="s">
        <v>318</v>
      </c>
      <c r="F17" s="335"/>
      <c r="G17" s="335"/>
      <c r="H17" s="335"/>
      <c r="I17" s="335"/>
      <c r="J17" s="335"/>
      <c r="K17" s="335" t="s">
        <v>319</v>
      </c>
      <c r="L17" s="335"/>
      <c r="M17" s="335"/>
      <c r="N17" s="335"/>
      <c r="O17" s="335"/>
      <c r="P17" s="344"/>
    </row>
    <row r="18" spans="2:16" s="100" customFormat="1" ht="21.75" customHeight="1" x14ac:dyDescent="0.15">
      <c r="B18" s="320"/>
      <c r="C18" s="319"/>
      <c r="D18" s="325"/>
      <c r="E18" s="319" t="s">
        <v>146</v>
      </c>
      <c r="F18" s="325"/>
      <c r="G18" s="319" t="s">
        <v>257</v>
      </c>
      <c r="H18" s="325"/>
      <c r="I18" s="319" t="s">
        <v>258</v>
      </c>
      <c r="J18" s="325"/>
      <c r="K18" s="319" t="s">
        <v>146</v>
      </c>
      <c r="L18" s="325"/>
      <c r="M18" s="319" t="s">
        <v>257</v>
      </c>
      <c r="N18" s="325"/>
      <c r="O18" s="328" t="s">
        <v>258</v>
      </c>
      <c r="P18" s="334"/>
    </row>
    <row r="19" spans="2:16" ht="21.75" customHeight="1" x14ac:dyDescent="0.15">
      <c r="B19" s="268" t="s">
        <v>320</v>
      </c>
      <c r="C19" s="437" t="s">
        <v>154</v>
      </c>
      <c r="D19" s="438"/>
      <c r="E19" s="439">
        <v>21867</v>
      </c>
      <c r="F19" s="439"/>
      <c r="G19" s="435">
        <v>18596</v>
      </c>
      <c r="H19" s="435"/>
      <c r="I19" s="435">
        <v>3271</v>
      </c>
      <c r="J19" s="435"/>
      <c r="K19" s="439">
        <v>20054</v>
      </c>
      <c r="L19" s="439"/>
      <c r="M19" s="435">
        <v>19356</v>
      </c>
      <c r="N19" s="435"/>
      <c r="O19" s="435">
        <v>698</v>
      </c>
      <c r="P19" s="435"/>
    </row>
    <row r="20" spans="2:16" ht="21.75" customHeight="1" x14ac:dyDescent="0.15">
      <c r="B20" s="76"/>
      <c r="C20" s="436" t="s">
        <v>321</v>
      </c>
      <c r="D20" s="323"/>
      <c r="E20" s="309">
        <v>7134</v>
      </c>
      <c r="F20" s="309"/>
      <c r="G20" s="309">
        <v>5712</v>
      </c>
      <c r="H20" s="309"/>
      <c r="I20" s="309">
        <v>1422</v>
      </c>
      <c r="J20" s="309"/>
      <c r="K20" s="309">
        <v>12112</v>
      </c>
      <c r="L20" s="309"/>
      <c r="M20" s="309">
        <v>11431</v>
      </c>
      <c r="N20" s="309"/>
      <c r="O20" s="309">
        <v>681</v>
      </c>
      <c r="P20" s="309"/>
    </row>
    <row r="21" spans="2:16" ht="21.75" customHeight="1" x14ac:dyDescent="0.15">
      <c r="B21" s="269"/>
      <c r="C21" s="433" t="s">
        <v>322</v>
      </c>
      <c r="D21" s="434"/>
      <c r="E21" s="429">
        <v>14733</v>
      </c>
      <c r="F21" s="429"/>
      <c r="G21" s="429">
        <v>12884</v>
      </c>
      <c r="H21" s="429"/>
      <c r="I21" s="429">
        <v>1849</v>
      </c>
      <c r="J21" s="429"/>
      <c r="K21" s="429">
        <v>7942</v>
      </c>
      <c r="L21" s="429"/>
      <c r="M21" s="429">
        <v>7925</v>
      </c>
      <c r="N21" s="429"/>
      <c r="O21" s="429">
        <v>17</v>
      </c>
      <c r="P21" s="429"/>
    </row>
    <row r="22" spans="2:16" ht="21.75" customHeight="1" x14ac:dyDescent="0.15">
      <c r="B22" s="268" t="s">
        <v>32</v>
      </c>
      <c r="C22" s="437" t="s">
        <v>154</v>
      </c>
      <c r="D22" s="438"/>
      <c r="E22" s="439">
        <v>20266</v>
      </c>
      <c r="F22" s="439"/>
      <c r="G22" s="435">
        <v>17692</v>
      </c>
      <c r="H22" s="435"/>
      <c r="I22" s="435">
        <v>2574</v>
      </c>
      <c r="J22" s="435"/>
      <c r="K22" s="439">
        <v>20127</v>
      </c>
      <c r="L22" s="439"/>
      <c r="M22" s="435">
        <v>19585</v>
      </c>
      <c r="N22" s="435"/>
      <c r="O22" s="435">
        <v>542</v>
      </c>
      <c r="P22" s="435"/>
    </row>
    <row r="23" spans="2:16" ht="21.75" customHeight="1" x14ac:dyDescent="0.15">
      <c r="B23" s="264"/>
      <c r="C23" s="436" t="s">
        <v>321</v>
      </c>
      <c r="D23" s="323"/>
      <c r="E23" s="309">
        <v>7334</v>
      </c>
      <c r="F23" s="309"/>
      <c r="G23" s="309">
        <v>6026</v>
      </c>
      <c r="H23" s="309"/>
      <c r="I23" s="309">
        <v>1308</v>
      </c>
      <c r="J23" s="309"/>
      <c r="K23" s="309">
        <v>12581</v>
      </c>
      <c r="L23" s="309"/>
      <c r="M23" s="309">
        <v>12046</v>
      </c>
      <c r="N23" s="309"/>
      <c r="O23" s="309">
        <v>535</v>
      </c>
      <c r="P23" s="309"/>
    </row>
    <row r="24" spans="2:16" ht="21.75" customHeight="1" x14ac:dyDescent="0.15">
      <c r="B24" s="269"/>
      <c r="C24" s="433" t="s">
        <v>322</v>
      </c>
      <c r="D24" s="434"/>
      <c r="E24" s="429">
        <v>12932</v>
      </c>
      <c r="F24" s="429"/>
      <c r="G24" s="429">
        <v>11666</v>
      </c>
      <c r="H24" s="429"/>
      <c r="I24" s="429">
        <v>1266</v>
      </c>
      <c r="J24" s="429"/>
      <c r="K24" s="429">
        <v>7546</v>
      </c>
      <c r="L24" s="429"/>
      <c r="M24" s="429">
        <v>7539</v>
      </c>
      <c r="N24" s="429"/>
      <c r="O24" s="429">
        <v>7</v>
      </c>
      <c r="P24" s="429"/>
    </row>
    <row r="25" spans="2:16" ht="21.75" customHeight="1" x14ac:dyDescent="0.15">
      <c r="B25" s="268" t="s">
        <v>33</v>
      </c>
      <c r="C25" s="437" t="s">
        <v>154</v>
      </c>
      <c r="D25" s="438"/>
      <c r="E25" s="439">
        <v>20320</v>
      </c>
      <c r="F25" s="439"/>
      <c r="G25" s="435">
        <v>18081</v>
      </c>
      <c r="H25" s="435"/>
      <c r="I25" s="435">
        <v>2239</v>
      </c>
      <c r="J25" s="435"/>
      <c r="K25" s="439">
        <v>20975</v>
      </c>
      <c r="L25" s="439"/>
      <c r="M25" s="435">
        <v>20557</v>
      </c>
      <c r="N25" s="435"/>
      <c r="O25" s="435">
        <v>418</v>
      </c>
      <c r="P25" s="435"/>
    </row>
    <row r="26" spans="2:16" ht="21.75" customHeight="1" x14ac:dyDescent="0.15">
      <c r="B26" s="46"/>
      <c r="C26" s="436" t="s">
        <v>321</v>
      </c>
      <c r="D26" s="323"/>
      <c r="E26" s="309">
        <v>7616</v>
      </c>
      <c r="F26" s="309"/>
      <c r="G26" s="309">
        <v>6481</v>
      </c>
      <c r="H26" s="309"/>
      <c r="I26" s="309">
        <v>1135</v>
      </c>
      <c r="J26" s="309"/>
      <c r="K26" s="309">
        <v>13348</v>
      </c>
      <c r="L26" s="309"/>
      <c r="M26" s="309">
        <v>12946</v>
      </c>
      <c r="N26" s="309"/>
      <c r="O26" s="309">
        <v>402</v>
      </c>
      <c r="P26" s="309"/>
    </row>
    <row r="27" spans="2:16" ht="21.75" customHeight="1" x14ac:dyDescent="0.15">
      <c r="B27" s="269"/>
      <c r="C27" s="433" t="s">
        <v>322</v>
      </c>
      <c r="D27" s="434"/>
      <c r="E27" s="429">
        <v>12704</v>
      </c>
      <c r="F27" s="429"/>
      <c r="G27" s="429">
        <v>11600</v>
      </c>
      <c r="H27" s="429"/>
      <c r="I27" s="429">
        <v>1104</v>
      </c>
      <c r="J27" s="429"/>
      <c r="K27" s="429">
        <v>7627</v>
      </c>
      <c r="L27" s="429"/>
      <c r="M27" s="429">
        <v>7611</v>
      </c>
      <c r="N27" s="429"/>
      <c r="O27" s="429">
        <v>16</v>
      </c>
      <c r="P27" s="429"/>
    </row>
    <row r="28" spans="2:16" ht="21.75" customHeight="1" x14ac:dyDescent="0.15">
      <c r="B28" s="268" t="s">
        <v>21</v>
      </c>
      <c r="C28" s="437" t="s">
        <v>154</v>
      </c>
      <c r="D28" s="438"/>
      <c r="E28" s="435">
        <v>23500</v>
      </c>
      <c r="F28" s="435"/>
      <c r="G28" s="435">
        <v>20890</v>
      </c>
      <c r="H28" s="435"/>
      <c r="I28" s="435">
        <v>2610</v>
      </c>
      <c r="J28" s="435"/>
      <c r="K28" s="439">
        <v>19699</v>
      </c>
      <c r="L28" s="439"/>
      <c r="M28" s="435">
        <f>M29+M30</f>
        <v>19285</v>
      </c>
      <c r="N28" s="435"/>
      <c r="O28" s="435">
        <f>O29+O30</f>
        <v>414</v>
      </c>
      <c r="P28" s="435"/>
    </row>
    <row r="29" spans="2:16" ht="21.75" customHeight="1" x14ac:dyDescent="0.15">
      <c r="B29" s="46"/>
      <c r="C29" s="436" t="s">
        <v>321</v>
      </c>
      <c r="D29" s="323"/>
      <c r="E29" s="309">
        <v>7369</v>
      </c>
      <c r="F29" s="309"/>
      <c r="G29" s="309">
        <v>6242</v>
      </c>
      <c r="H29" s="309"/>
      <c r="I29" s="309">
        <v>1127</v>
      </c>
      <c r="J29" s="309"/>
      <c r="K29" s="309">
        <v>12569</v>
      </c>
      <c r="L29" s="309"/>
      <c r="M29" s="309">
        <v>12182</v>
      </c>
      <c r="N29" s="309"/>
      <c r="O29" s="309">
        <v>387</v>
      </c>
      <c r="P29" s="309"/>
    </row>
    <row r="30" spans="2:16" ht="21.75" customHeight="1" x14ac:dyDescent="0.15">
      <c r="B30" s="269"/>
      <c r="C30" s="433" t="s">
        <v>322</v>
      </c>
      <c r="D30" s="434"/>
      <c r="E30" s="429">
        <v>14098</v>
      </c>
      <c r="F30" s="429"/>
      <c r="G30" s="429">
        <v>12958</v>
      </c>
      <c r="H30" s="429"/>
      <c r="I30" s="429">
        <v>1140</v>
      </c>
      <c r="J30" s="429"/>
      <c r="K30" s="429">
        <v>7130</v>
      </c>
      <c r="L30" s="429"/>
      <c r="M30" s="429">
        <v>7103</v>
      </c>
      <c r="N30" s="429"/>
      <c r="O30" s="429">
        <v>27</v>
      </c>
      <c r="P30" s="429"/>
    </row>
    <row r="31" spans="2:16" ht="21.75" customHeight="1" x14ac:dyDescent="0.15">
      <c r="B31" s="268" t="s">
        <v>34</v>
      </c>
      <c r="C31" s="437" t="s">
        <v>154</v>
      </c>
      <c r="D31" s="438"/>
      <c r="E31" s="435">
        <v>24434</v>
      </c>
      <c r="F31" s="435"/>
      <c r="G31" s="435">
        <v>22085</v>
      </c>
      <c r="H31" s="435"/>
      <c r="I31" s="435">
        <v>2349</v>
      </c>
      <c r="J31" s="435"/>
      <c r="K31" s="439">
        <v>20892</v>
      </c>
      <c r="L31" s="439"/>
      <c r="M31" s="435">
        <f>M32+M33</f>
        <v>20400</v>
      </c>
      <c r="N31" s="435"/>
      <c r="O31" s="435">
        <f>O32+O33</f>
        <v>492</v>
      </c>
      <c r="P31" s="435"/>
    </row>
    <row r="32" spans="2:16" ht="21.75" customHeight="1" x14ac:dyDescent="0.15">
      <c r="B32" s="46"/>
      <c r="C32" s="436" t="s">
        <v>321</v>
      </c>
      <c r="D32" s="323"/>
      <c r="E32" s="309">
        <v>7889</v>
      </c>
      <c r="F32" s="309"/>
      <c r="G32" s="309">
        <v>6764</v>
      </c>
      <c r="H32" s="309"/>
      <c r="I32" s="309">
        <v>1125</v>
      </c>
      <c r="J32" s="309"/>
      <c r="K32" s="309">
        <v>13483</v>
      </c>
      <c r="L32" s="309"/>
      <c r="M32" s="309">
        <v>12995</v>
      </c>
      <c r="N32" s="309"/>
      <c r="O32" s="309">
        <v>488</v>
      </c>
      <c r="P32" s="309"/>
    </row>
    <row r="33" spans="2:24" ht="21.75" customHeight="1" x14ac:dyDescent="0.15">
      <c r="B33" s="269"/>
      <c r="C33" s="433" t="s">
        <v>322</v>
      </c>
      <c r="D33" s="434"/>
      <c r="E33" s="429">
        <v>16033</v>
      </c>
      <c r="F33" s="429"/>
      <c r="G33" s="429">
        <v>14822</v>
      </c>
      <c r="H33" s="429"/>
      <c r="I33" s="429">
        <v>1211</v>
      </c>
      <c r="J33" s="429"/>
      <c r="K33" s="429">
        <v>7409</v>
      </c>
      <c r="L33" s="429"/>
      <c r="M33" s="429">
        <v>7405</v>
      </c>
      <c r="N33" s="429"/>
      <c r="O33" s="429">
        <v>4</v>
      </c>
      <c r="P33" s="429"/>
    </row>
    <row r="34" spans="2:24" s="35" customFormat="1" ht="21.75" customHeight="1" x14ac:dyDescent="0.15">
      <c r="B34" s="270" t="s">
        <v>35</v>
      </c>
      <c r="C34" s="430" t="s">
        <v>154</v>
      </c>
      <c r="D34" s="431"/>
      <c r="E34" s="432">
        <f>G34+I34</f>
        <v>26068</v>
      </c>
      <c r="F34" s="432"/>
      <c r="G34" s="432">
        <f>SUM(G35:G36)</f>
        <v>24007</v>
      </c>
      <c r="H34" s="432"/>
      <c r="I34" s="432">
        <f>SUM(I35:I36)</f>
        <v>2061</v>
      </c>
      <c r="J34" s="432"/>
      <c r="K34" s="432">
        <f>M34+O34</f>
        <v>20671</v>
      </c>
      <c r="L34" s="432"/>
      <c r="M34" s="432">
        <f>SUM(M35:M36)</f>
        <v>20267</v>
      </c>
      <c r="N34" s="432"/>
      <c r="O34" s="432">
        <f>SUM(O35:O36)</f>
        <v>404</v>
      </c>
      <c r="P34" s="432"/>
    </row>
    <row r="35" spans="2:24" s="35" customFormat="1" ht="21.75" customHeight="1" x14ac:dyDescent="0.15">
      <c r="B35" s="271"/>
      <c r="C35" s="427" t="s">
        <v>321</v>
      </c>
      <c r="D35" s="428"/>
      <c r="E35" s="423">
        <f>G35+I35</f>
        <v>7733</v>
      </c>
      <c r="F35" s="423"/>
      <c r="G35" s="423">
        <v>6685</v>
      </c>
      <c r="H35" s="423"/>
      <c r="I35" s="423">
        <v>1048</v>
      </c>
      <c r="J35" s="423"/>
      <c r="K35" s="423">
        <f>M35+O35</f>
        <v>12778</v>
      </c>
      <c r="L35" s="423"/>
      <c r="M35" s="423">
        <v>12380</v>
      </c>
      <c r="N35" s="423"/>
      <c r="O35" s="423">
        <v>398</v>
      </c>
      <c r="P35" s="423"/>
    </row>
    <row r="36" spans="2:24" s="35" customFormat="1" ht="21.75" customHeight="1" x14ac:dyDescent="0.15">
      <c r="B36" s="48"/>
      <c r="C36" s="424" t="s">
        <v>322</v>
      </c>
      <c r="D36" s="425"/>
      <c r="E36" s="426">
        <f>G36+I36</f>
        <v>18335</v>
      </c>
      <c r="F36" s="426"/>
      <c r="G36" s="426">
        <v>17322</v>
      </c>
      <c r="H36" s="426"/>
      <c r="I36" s="426">
        <v>1013</v>
      </c>
      <c r="J36" s="426"/>
      <c r="K36" s="426">
        <f>M36+O36</f>
        <v>7893</v>
      </c>
      <c r="L36" s="426"/>
      <c r="M36" s="426">
        <v>7887</v>
      </c>
      <c r="N36" s="426"/>
      <c r="O36" s="426">
        <v>6</v>
      </c>
      <c r="P36" s="426"/>
    </row>
    <row r="37" spans="2:24" ht="21.75" customHeight="1" x14ac:dyDescent="0.15">
      <c r="B37" s="228" t="s">
        <v>36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</row>
    <row r="38" spans="2:24" ht="21.75" customHeight="1" x14ac:dyDescent="0.15">
      <c r="B38" s="228" t="s">
        <v>323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</row>
    <row r="39" spans="2:24" x14ac:dyDescent="0.15">
      <c r="B39" s="46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X39" s="42"/>
    </row>
  </sheetData>
  <mergeCells count="166">
    <mergeCell ref="C3:D3"/>
    <mergeCell ref="E3:G3"/>
    <mergeCell ref="H3:J3"/>
    <mergeCell ref="K3:M3"/>
    <mergeCell ref="N3:P3"/>
    <mergeCell ref="C4:D4"/>
    <mergeCell ref="E4:G4"/>
    <mergeCell ref="H4:J4"/>
    <mergeCell ref="K4:M4"/>
    <mergeCell ref="N4:P4"/>
    <mergeCell ref="C5:D5"/>
    <mergeCell ref="E5:G5"/>
    <mergeCell ref="H5:J5"/>
    <mergeCell ref="K5:M5"/>
    <mergeCell ref="N5:P5"/>
    <mergeCell ref="C6:D6"/>
    <mergeCell ref="E6:G6"/>
    <mergeCell ref="H6:J6"/>
    <mergeCell ref="K6:M6"/>
    <mergeCell ref="N6:P6"/>
    <mergeCell ref="C7:D7"/>
    <mergeCell ref="E7:G7"/>
    <mergeCell ref="H7:J7"/>
    <mergeCell ref="K7:M7"/>
    <mergeCell ref="N7:P7"/>
    <mergeCell ref="C8:D8"/>
    <mergeCell ref="E8:G8"/>
    <mergeCell ref="H8:J8"/>
    <mergeCell ref="K8:M8"/>
    <mergeCell ref="N8:P8"/>
    <mergeCell ref="B17:B18"/>
    <mergeCell ref="C17:D18"/>
    <mergeCell ref="E17:J17"/>
    <mergeCell ref="K17:P17"/>
    <mergeCell ref="E18:F18"/>
    <mergeCell ref="G18:H18"/>
    <mergeCell ref="I18:J18"/>
    <mergeCell ref="K18:L18"/>
    <mergeCell ref="M18:N18"/>
    <mergeCell ref="O18:P18"/>
    <mergeCell ref="O19:P19"/>
    <mergeCell ref="C20:D20"/>
    <mergeCell ref="E20:F20"/>
    <mergeCell ref="G20:H20"/>
    <mergeCell ref="I20:J20"/>
    <mergeCell ref="K20:L20"/>
    <mergeCell ref="M20:N20"/>
    <mergeCell ref="O20:P20"/>
    <mergeCell ref="C19:D19"/>
    <mergeCell ref="E19:F19"/>
    <mergeCell ref="G19:H19"/>
    <mergeCell ref="I19:J19"/>
    <mergeCell ref="K19:L19"/>
    <mergeCell ref="M19:N19"/>
    <mergeCell ref="O21:P21"/>
    <mergeCell ref="C22:D22"/>
    <mergeCell ref="E22:F22"/>
    <mergeCell ref="G22:H22"/>
    <mergeCell ref="I22:J22"/>
    <mergeCell ref="K22:L22"/>
    <mergeCell ref="M22:N22"/>
    <mergeCell ref="O22:P22"/>
    <mergeCell ref="C21:D21"/>
    <mergeCell ref="E21:F21"/>
    <mergeCell ref="G21:H21"/>
    <mergeCell ref="I21:J21"/>
    <mergeCell ref="K21:L21"/>
    <mergeCell ref="M21:N21"/>
    <mergeCell ref="O23:P23"/>
    <mergeCell ref="C24:D24"/>
    <mergeCell ref="E24:F24"/>
    <mergeCell ref="G24:H24"/>
    <mergeCell ref="I24:J24"/>
    <mergeCell ref="K24:L24"/>
    <mergeCell ref="M24:N24"/>
    <mergeCell ref="O24:P24"/>
    <mergeCell ref="C23:D23"/>
    <mergeCell ref="E23:F23"/>
    <mergeCell ref="G23:H23"/>
    <mergeCell ref="I23:J23"/>
    <mergeCell ref="K23:L23"/>
    <mergeCell ref="M23:N23"/>
    <mergeCell ref="O25:P25"/>
    <mergeCell ref="C26:D26"/>
    <mergeCell ref="E26:F26"/>
    <mergeCell ref="G26:H26"/>
    <mergeCell ref="I26:J26"/>
    <mergeCell ref="K26:L26"/>
    <mergeCell ref="M26:N26"/>
    <mergeCell ref="O26:P26"/>
    <mergeCell ref="C25:D25"/>
    <mergeCell ref="E25:F25"/>
    <mergeCell ref="G25:H25"/>
    <mergeCell ref="I25:J25"/>
    <mergeCell ref="K25:L25"/>
    <mergeCell ref="M25:N25"/>
    <mergeCell ref="O27:P27"/>
    <mergeCell ref="C28:D28"/>
    <mergeCell ref="E28:F28"/>
    <mergeCell ref="G28:H28"/>
    <mergeCell ref="I28:J28"/>
    <mergeCell ref="K28:L28"/>
    <mergeCell ref="M28:N28"/>
    <mergeCell ref="O28:P28"/>
    <mergeCell ref="C27:D27"/>
    <mergeCell ref="E27:F27"/>
    <mergeCell ref="G27:H27"/>
    <mergeCell ref="I27:J27"/>
    <mergeCell ref="K27:L27"/>
    <mergeCell ref="M27:N27"/>
    <mergeCell ref="O29:P29"/>
    <mergeCell ref="C30:D30"/>
    <mergeCell ref="E30:F30"/>
    <mergeCell ref="G30:H30"/>
    <mergeCell ref="I30:J30"/>
    <mergeCell ref="K30:L30"/>
    <mergeCell ref="M30:N30"/>
    <mergeCell ref="O30:P30"/>
    <mergeCell ref="C29:D29"/>
    <mergeCell ref="E29:F29"/>
    <mergeCell ref="G29:H29"/>
    <mergeCell ref="I29:J29"/>
    <mergeCell ref="K29:L29"/>
    <mergeCell ref="M29:N29"/>
    <mergeCell ref="O31:P31"/>
    <mergeCell ref="C32:D32"/>
    <mergeCell ref="E32:F32"/>
    <mergeCell ref="G32:H32"/>
    <mergeCell ref="I32:J32"/>
    <mergeCell ref="K32:L32"/>
    <mergeCell ref="M32:N32"/>
    <mergeCell ref="O32:P32"/>
    <mergeCell ref="C31:D31"/>
    <mergeCell ref="E31:F31"/>
    <mergeCell ref="G31:H31"/>
    <mergeCell ref="I31:J31"/>
    <mergeCell ref="K31:L31"/>
    <mergeCell ref="M31:N31"/>
    <mergeCell ref="O33:P33"/>
    <mergeCell ref="C34:D34"/>
    <mergeCell ref="E34:F34"/>
    <mergeCell ref="G34:H34"/>
    <mergeCell ref="I34:J34"/>
    <mergeCell ref="K34:L34"/>
    <mergeCell ref="M34:N34"/>
    <mergeCell ref="O34:P34"/>
    <mergeCell ref="C33:D33"/>
    <mergeCell ref="E33:F33"/>
    <mergeCell ref="G33:H33"/>
    <mergeCell ref="I33:J33"/>
    <mergeCell ref="K33:L33"/>
    <mergeCell ref="M33:N33"/>
    <mergeCell ref="O35:P35"/>
    <mergeCell ref="C36:D36"/>
    <mergeCell ref="E36:F36"/>
    <mergeCell ref="G36:H36"/>
    <mergeCell ref="I36:J36"/>
    <mergeCell ref="K36:L36"/>
    <mergeCell ref="M36:N36"/>
    <mergeCell ref="O36:P36"/>
    <mergeCell ref="C35:D35"/>
    <mergeCell ref="E35:F35"/>
    <mergeCell ref="G35:H35"/>
    <mergeCell ref="I35:J35"/>
    <mergeCell ref="K35:L35"/>
    <mergeCell ref="M35:N35"/>
  </mergeCells>
  <phoneticPr fontId="2"/>
  <printOptions horizontalCentered="1"/>
  <pageMargins left="0.70866141732283472" right="0.70866141732283472" top="0.74803149606299213" bottom="0.74803149606299213" header="0.31496062992125984" footer="0.51181102362204722"/>
  <pageSetup paperSize="9" firstPageNumber="4294963191" orientation="portrait" r:id="rId1"/>
  <headerFooter alignWithMargins="0">
    <oddFooter>&amp;C&amp;"ＭＳ Ｐ明朝,標準"&amp;A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CB2BA-6B5F-478F-9918-4FB41B9AE66F}">
  <dimension ref="A1:G49"/>
  <sheetViews>
    <sheetView view="pageBreakPreview" zoomScaleNormal="100" zoomScaleSheetLayoutView="100" workbookViewId="0"/>
  </sheetViews>
  <sheetFormatPr defaultRowHeight="13.5" x14ac:dyDescent="0.15"/>
  <cols>
    <col min="1" max="1" width="5.25" style="8" bestFit="1" customWidth="1"/>
    <col min="2" max="2" width="14.5" style="303" customWidth="1"/>
    <col min="3" max="7" width="14.5" style="8" customWidth="1"/>
    <col min="8" max="14" width="6.5" style="8" customWidth="1"/>
    <col min="15" max="16384" width="9" style="8"/>
  </cols>
  <sheetData>
    <row r="1" spans="1:7" ht="18" customHeight="1" x14ac:dyDescent="0.15">
      <c r="A1" s="6"/>
      <c r="B1" s="50" t="s">
        <v>324</v>
      </c>
      <c r="C1" s="272"/>
      <c r="D1" s="272"/>
      <c r="E1" s="272"/>
      <c r="F1" s="272"/>
      <c r="G1" s="272"/>
    </row>
    <row r="2" spans="1:7" ht="9" customHeight="1" x14ac:dyDescent="0.15">
      <c r="B2" s="207"/>
      <c r="C2" s="42"/>
      <c r="D2" s="42"/>
      <c r="E2" s="42"/>
      <c r="F2" s="445"/>
      <c r="G2" s="445"/>
    </row>
    <row r="3" spans="1:7" ht="18.75" customHeight="1" x14ac:dyDescent="0.15">
      <c r="B3" s="318" t="s">
        <v>325</v>
      </c>
      <c r="C3" s="446" t="s">
        <v>326</v>
      </c>
      <c r="D3" s="328" t="s">
        <v>327</v>
      </c>
      <c r="E3" s="334"/>
      <c r="F3" s="326"/>
      <c r="G3" s="329" t="s">
        <v>328</v>
      </c>
    </row>
    <row r="4" spans="1:7" ht="18.75" customHeight="1" x14ac:dyDescent="0.15">
      <c r="B4" s="320"/>
      <c r="C4" s="447"/>
      <c r="D4" s="13" t="s">
        <v>64</v>
      </c>
      <c r="E4" s="13" t="s">
        <v>10</v>
      </c>
      <c r="F4" s="13" t="s">
        <v>11</v>
      </c>
      <c r="G4" s="331"/>
    </row>
    <row r="5" spans="1:7" s="35" customFormat="1" ht="15.75" customHeight="1" x14ac:dyDescent="0.15">
      <c r="B5" s="273" t="s">
        <v>329</v>
      </c>
      <c r="C5" s="274">
        <v>3162743</v>
      </c>
      <c r="D5" s="93">
        <v>7344765</v>
      </c>
      <c r="E5" s="93">
        <v>3652169</v>
      </c>
      <c r="F5" s="93">
        <v>3692596</v>
      </c>
      <c r="G5" s="275">
        <f>D5/C5</f>
        <v>2.3222768969846745</v>
      </c>
    </row>
    <row r="6" spans="1:7" ht="15.75" customHeight="1" x14ac:dyDescent="0.15">
      <c r="B6" s="276" t="s">
        <v>330</v>
      </c>
      <c r="C6" s="277">
        <f>SUM(C8:C47)</f>
        <v>2967296</v>
      </c>
      <c r="D6" s="94">
        <f>SUM(D8:D47)</f>
        <v>6856182</v>
      </c>
      <c r="E6" s="94">
        <f>SUM(E8:E47)</f>
        <v>3408332</v>
      </c>
      <c r="F6" s="94">
        <f>SUM(F8:F47)</f>
        <v>3447850</v>
      </c>
      <c r="G6" s="278">
        <f>D6/C6</f>
        <v>2.3105824292554566</v>
      </c>
    </row>
    <row r="7" spans="1:7" ht="15.75" customHeight="1" x14ac:dyDescent="0.15">
      <c r="B7" s="279" t="s">
        <v>331</v>
      </c>
      <c r="C7" s="280">
        <f>C5-C6</f>
        <v>195447</v>
      </c>
      <c r="D7" s="37">
        <f>D5-D6</f>
        <v>488583</v>
      </c>
      <c r="E7" s="37">
        <f>E5-E6</f>
        <v>243837</v>
      </c>
      <c r="F7" s="37">
        <f>F5-F6</f>
        <v>244746</v>
      </c>
      <c r="G7" s="281">
        <f>D7/C7</f>
        <v>2.4998234815576601</v>
      </c>
    </row>
    <row r="8" spans="1:7" ht="15.75" customHeight="1" x14ac:dyDescent="0.15">
      <c r="B8" s="282" t="s">
        <v>332</v>
      </c>
      <c r="C8" s="283">
        <v>582475</v>
      </c>
      <c r="D8" s="284">
        <f>SUM(E8:F8)</f>
        <v>1324025</v>
      </c>
      <c r="E8" s="284">
        <v>652920</v>
      </c>
      <c r="F8" s="284">
        <v>671105</v>
      </c>
      <c r="G8" s="285">
        <f>D8/C8</f>
        <v>2.2731018498648012</v>
      </c>
    </row>
    <row r="9" spans="1:7" ht="15.75" customHeight="1" x14ac:dyDescent="0.15">
      <c r="B9" s="282" t="s">
        <v>333</v>
      </c>
      <c r="C9" s="283">
        <v>153376</v>
      </c>
      <c r="D9" s="284">
        <f t="shared" ref="D9:D12" si="0">SUM(E9:F9)</f>
        <v>354571</v>
      </c>
      <c r="E9" s="284">
        <v>177480</v>
      </c>
      <c r="F9" s="284">
        <v>177091</v>
      </c>
      <c r="G9" s="285">
        <f>D9/C9</f>
        <v>2.3117762883371582</v>
      </c>
    </row>
    <row r="10" spans="1:7" ht="15.75" customHeight="1" x14ac:dyDescent="0.15">
      <c r="B10" s="282" t="s">
        <v>334</v>
      </c>
      <c r="C10" s="283">
        <v>80153</v>
      </c>
      <c r="D10" s="284">
        <f t="shared" si="0"/>
        <v>194415</v>
      </c>
      <c r="E10" s="284">
        <v>97087</v>
      </c>
      <c r="F10" s="284">
        <v>97328</v>
      </c>
      <c r="G10" s="285">
        <f t="shared" ref="G10:G47" si="1">D10/C10</f>
        <v>2.4255486382293863</v>
      </c>
    </row>
    <row r="11" spans="1:7" ht="15.75" customHeight="1" x14ac:dyDescent="0.15">
      <c r="B11" s="282" t="s">
        <v>335</v>
      </c>
      <c r="C11" s="283">
        <v>267141</v>
      </c>
      <c r="D11" s="284">
        <f t="shared" si="0"/>
        <v>594274</v>
      </c>
      <c r="E11" s="284">
        <v>299238</v>
      </c>
      <c r="F11" s="284">
        <v>295036</v>
      </c>
      <c r="G11" s="285">
        <f t="shared" si="1"/>
        <v>2.2245705451428273</v>
      </c>
    </row>
    <row r="12" spans="1:7" ht="15.75" customHeight="1" x14ac:dyDescent="0.15">
      <c r="B12" s="282" t="s">
        <v>336</v>
      </c>
      <c r="C12" s="283">
        <v>31876</v>
      </c>
      <c r="D12" s="284">
        <f t="shared" si="0"/>
        <v>78617</v>
      </c>
      <c r="E12" s="284">
        <v>38736</v>
      </c>
      <c r="F12" s="284">
        <v>39881</v>
      </c>
      <c r="G12" s="285">
        <f t="shared" si="1"/>
        <v>2.4663383109549506</v>
      </c>
    </row>
    <row r="13" spans="1:7" ht="15.75" customHeight="1" x14ac:dyDescent="0.15">
      <c r="B13" s="286" t="s">
        <v>337</v>
      </c>
      <c r="C13" s="287">
        <v>23922</v>
      </c>
      <c r="D13" s="288">
        <f>SUM(E13:F13)</f>
        <v>59674</v>
      </c>
      <c r="E13" s="288">
        <v>29068</v>
      </c>
      <c r="F13" s="288">
        <v>30606</v>
      </c>
      <c r="G13" s="289">
        <f t="shared" si="1"/>
        <v>2.4945238692417022</v>
      </c>
    </row>
    <row r="14" spans="1:7" ht="15.75" customHeight="1" x14ac:dyDescent="0.15">
      <c r="B14" s="282" t="s">
        <v>338</v>
      </c>
      <c r="C14" s="283">
        <v>152652</v>
      </c>
      <c r="D14" s="284">
        <f>SUM(E14:F14)</f>
        <v>342464</v>
      </c>
      <c r="E14" s="284">
        <v>168197</v>
      </c>
      <c r="F14" s="284">
        <v>174267</v>
      </c>
      <c r="G14" s="285">
        <f t="shared" si="1"/>
        <v>2.243429499777271</v>
      </c>
    </row>
    <row r="15" spans="1:7" ht="15.75" customHeight="1" x14ac:dyDescent="0.15">
      <c r="B15" s="282" t="s">
        <v>339</v>
      </c>
      <c r="C15" s="283">
        <v>33563</v>
      </c>
      <c r="D15" s="284">
        <f t="shared" ref="D15:D47" si="2">SUM(E15:F15)</f>
        <v>80361</v>
      </c>
      <c r="E15" s="284">
        <v>40294</v>
      </c>
      <c r="F15" s="284">
        <v>40067</v>
      </c>
      <c r="G15" s="285">
        <f t="shared" si="1"/>
        <v>2.3943330453177607</v>
      </c>
    </row>
    <row r="16" spans="1:7" ht="15.75" customHeight="1" x14ac:dyDescent="0.15">
      <c r="B16" s="282" t="s">
        <v>340</v>
      </c>
      <c r="C16" s="283">
        <v>44295</v>
      </c>
      <c r="D16" s="284">
        <f t="shared" si="2"/>
        <v>111623</v>
      </c>
      <c r="E16" s="284">
        <v>55982</v>
      </c>
      <c r="F16" s="284">
        <v>55641</v>
      </c>
      <c r="G16" s="285">
        <f t="shared" si="1"/>
        <v>2.519990969635399</v>
      </c>
    </row>
    <row r="17" spans="2:7" ht="15.75" customHeight="1" x14ac:dyDescent="0.15">
      <c r="B17" s="290" t="s">
        <v>341</v>
      </c>
      <c r="C17" s="291">
        <v>33033</v>
      </c>
      <c r="D17" s="284">
        <f t="shared" si="2"/>
        <v>78569</v>
      </c>
      <c r="E17" s="292">
        <v>39216</v>
      </c>
      <c r="F17" s="292">
        <v>39353</v>
      </c>
      <c r="G17" s="293">
        <f t="shared" si="1"/>
        <v>2.3785002875911965</v>
      </c>
    </row>
    <row r="18" spans="2:7" ht="15.75" customHeight="1" x14ac:dyDescent="0.15">
      <c r="B18" s="282" t="s">
        <v>342</v>
      </c>
      <c r="C18" s="283">
        <v>39797</v>
      </c>
      <c r="D18" s="288">
        <f t="shared" si="2"/>
        <v>91791</v>
      </c>
      <c r="E18" s="284">
        <v>46187</v>
      </c>
      <c r="F18" s="284">
        <v>45604</v>
      </c>
      <c r="G18" s="285">
        <f t="shared" si="1"/>
        <v>2.3064803879689424</v>
      </c>
    </row>
    <row r="19" spans="2:7" ht="15.75" customHeight="1" x14ac:dyDescent="0.15">
      <c r="B19" s="282" t="s">
        <v>343</v>
      </c>
      <c r="C19" s="283">
        <v>97638</v>
      </c>
      <c r="D19" s="284">
        <f t="shared" si="2"/>
        <v>229792</v>
      </c>
      <c r="E19" s="284">
        <v>113467</v>
      </c>
      <c r="F19" s="284">
        <v>116325</v>
      </c>
      <c r="G19" s="285">
        <f t="shared" si="1"/>
        <v>2.3535099039308465</v>
      </c>
    </row>
    <row r="20" spans="2:7" ht="15.75" customHeight="1" x14ac:dyDescent="0.15">
      <c r="B20" s="282" t="s">
        <v>344</v>
      </c>
      <c r="C20" s="283">
        <v>63776</v>
      </c>
      <c r="D20" s="284">
        <f t="shared" si="2"/>
        <v>148699</v>
      </c>
      <c r="E20" s="284">
        <v>74178</v>
      </c>
      <c r="F20" s="284">
        <v>74521</v>
      </c>
      <c r="G20" s="285">
        <f t="shared" si="1"/>
        <v>2.3315824134470646</v>
      </c>
    </row>
    <row r="21" spans="2:7" ht="15.75" customHeight="1" x14ac:dyDescent="0.15">
      <c r="B21" s="282" t="s">
        <v>345</v>
      </c>
      <c r="C21" s="283">
        <v>21159</v>
      </c>
      <c r="D21" s="284">
        <f t="shared" si="2"/>
        <v>52862</v>
      </c>
      <c r="E21" s="284">
        <v>26142</v>
      </c>
      <c r="F21" s="284">
        <v>26720</v>
      </c>
      <c r="G21" s="285">
        <f t="shared" si="1"/>
        <v>2.4983222269483436</v>
      </c>
    </row>
    <row r="22" spans="2:7" ht="15.75" customHeight="1" x14ac:dyDescent="0.15">
      <c r="B22" s="282" t="s">
        <v>346</v>
      </c>
      <c r="C22" s="283">
        <v>47499</v>
      </c>
      <c r="D22" s="292">
        <f t="shared" si="2"/>
        <v>116828</v>
      </c>
      <c r="E22" s="284">
        <v>57673</v>
      </c>
      <c r="F22" s="284">
        <v>59155</v>
      </c>
      <c r="G22" s="285">
        <f t="shared" si="1"/>
        <v>2.4595886229183774</v>
      </c>
    </row>
    <row r="23" spans="2:7" ht="15.75" customHeight="1" x14ac:dyDescent="0.15">
      <c r="B23" s="286" t="s">
        <v>347</v>
      </c>
      <c r="C23" s="287">
        <v>55854</v>
      </c>
      <c r="D23" s="284">
        <f t="shared" si="2"/>
        <v>141268</v>
      </c>
      <c r="E23" s="288">
        <v>70200</v>
      </c>
      <c r="F23" s="288">
        <v>71068</v>
      </c>
      <c r="G23" s="289">
        <f t="shared" si="1"/>
        <v>2.5292369391628173</v>
      </c>
    </row>
    <row r="24" spans="2:7" ht="15.75" customHeight="1" x14ac:dyDescent="0.15">
      <c r="B24" s="282" t="s">
        <v>348</v>
      </c>
      <c r="C24" s="283">
        <v>96559</v>
      </c>
      <c r="D24" s="284">
        <f t="shared" si="2"/>
        <v>226940</v>
      </c>
      <c r="E24" s="284">
        <v>112288</v>
      </c>
      <c r="F24" s="284">
        <v>114652</v>
      </c>
      <c r="G24" s="285">
        <f t="shared" si="1"/>
        <v>2.3502728901500638</v>
      </c>
    </row>
    <row r="25" spans="2:7" ht="15.75" customHeight="1" x14ac:dyDescent="0.15">
      <c r="B25" s="282" t="s">
        <v>274</v>
      </c>
      <c r="C25" s="283">
        <v>111923</v>
      </c>
      <c r="D25" s="284">
        <f t="shared" si="2"/>
        <v>248304</v>
      </c>
      <c r="E25" s="284">
        <v>125213</v>
      </c>
      <c r="F25" s="284">
        <v>123091</v>
      </c>
      <c r="G25" s="285">
        <f t="shared" si="1"/>
        <v>2.2185252360998184</v>
      </c>
    </row>
    <row r="26" spans="2:7" ht="15.75" customHeight="1" x14ac:dyDescent="0.15">
      <c r="B26" s="282" t="s">
        <v>276</v>
      </c>
      <c r="C26" s="283">
        <v>142774</v>
      </c>
      <c r="D26" s="284">
        <f t="shared" si="2"/>
        <v>341621</v>
      </c>
      <c r="E26" s="284">
        <v>168747</v>
      </c>
      <c r="F26" s="284">
        <v>172874</v>
      </c>
      <c r="G26" s="285">
        <f t="shared" si="1"/>
        <v>2.3927395744323197</v>
      </c>
    </row>
    <row r="27" spans="2:7" ht="15.75" customHeight="1" x14ac:dyDescent="0.15">
      <c r="B27" s="290" t="s">
        <v>349</v>
      </c>
      <c r="C27" s="291">
        <v>36827</v>
      </c>
      <c r="D27" s="284">
        <f t="shared" si="2"/>
        <v>74283</v>
      </c>
      <c r="E27" s="292">
        <v>37470</v>
      </c>
      <c r="F27" s="292">
        <v>36813</v>
      </c>
      <c r="G27" s="293">
        <f t="shared" si="1"/>
        <v>2.0170798598854103</v>
      </c>
    </row>
    <row r="28" spans="2:7" ht="15.75" customHeight="1" x14ac:dyDescent="0.15">
      <c r="B28" s="282" t="s">
        <v>350</v>
      </c>
      <c r="C28" s="283">
        <v>64319</v>
      </c>
      <c r="D28" s="288">
        <f t="shared" si="2"/>
        <v>140899</v>
      </c>
      <c r="E28" s="284">
        <v>71388</v>
      </c>
      <c r="F28" s="284">
        <v>69511</v>
      </c>
      <c r="G28" s="285">
        <f t="shared" si="1"/>
        <v>2.1906279637432173</v>
      </c>
    </row>
    <row r="29" spans="2:7" ht="15.75" customHeight="1" x14ac:dyDescent="0.15">
      <c r="B29" s="282" t="s">
        <v>351</v>
      </c>
      <c r="C29" s="283">
        <v>61222</v>
      </c>
      <c r="D29" s="284">
        <f t="shared" si="2"/>
        <v>145651</v>
      </c>
      <c r="E29" s="284">
        <v>71803</v>
      </c>
      <c r="F29" s="284">
        <v>73848</v>
      </c>
      <c r="G29" s="285">
        <f t="shared" si="1"/>
        <v>2.3790630818986638</v>
      </c>
    </row>
    <row r="30" spans="2:7" ht="15.75" customHeight="1" x14ac:dyDescent="0.15">
      <c r="B30" s="282" t="s">
        <v>352</v>
      </c>
      <c r="C30" s="283">
        <v>62663</v>
      </c>
      <c r="D30" s="284">
        <f t="shared" si="2"/>
        <v>141083</v>
      </c>
      <c r="E30" s="284">
        <v>70696</v>
      </c>
      <c r="F30" s="284">
        <v>70387</v>
      </c>
      <c r="G30" s="285">
        <f t="shared" si="1"/>
        <v>2.2514562022245981</v>
      </c>
    </row>
    <row r="31" spans="2:7" ht="15.75" customHeight="1" x14ac:dyDescent="0.15">
      <c r="B31" s="282" t="s">
        <v>353</v>
      </c>
      <c r="C31" s="283">
        <v>32730</v>
      </c>
      <c r="D31" s="284">
        <f t="shared" si="2"/>
        <v>75346</v>
      </c>
      <c r="E31" s="284">
        <v>36945</v>
      </c>
      <c r="F31" s="284">
        <v>38401</v>
      </c>
      <c r="G31" s="285">
        <f t="shared" si="1"/>
        <v>2.3020470516345859</v>
      </c>
    </row>
    <row r="32" spans="2:7" ht="15.75" customHeight="1" x14ac:dyDescent="0.15">
      <c r="B32" s="282" t="s">
        <v>354</v>
      </c>
      <c r="C32" s="283">
        <v>39889</v>
      </c>
      <c r="D32" s="292">
        <f t="shared" si="2"/>
        <v>83989</v>
      </c>
      <c r="E32" s="284">
        <v>43138</v>
      </c>
      <c r="F32" s="284">
        <v>40851</v>
      </c>
      <c r="G32" s="285">
        <f t="shared" si="1"/>
        <v>2.1055679510642031</v>
      </c>
    </row>
    <row r="33" spans="2:7" ht="15.75" customHeight="1" x14ac:dyDescent="0.15">
      <c r="B33" s="286" t="s">
        <v>355</v>
      </c>
      <c r="C33" s="287">
        <v>73686</v>
      </c>
      <c r="D33" s="284">
        <f t="shared" si="2"/>
        <v>166017</v>
      </c>
      <c r="E33" s="288">
        <v>81781</v>
      </c>
      <c r="F33" s="288">
        <v>84236</v>
      </c>
      <c r="G33" s="289">
        <f t="shared" si="1"/>
        <v>2.2530331406237276</v>
      </c>
    </row>
    <row r="34" spans="2:7" ht="15.75" customHeight="1" x14ac:dyDescent="0.15">
      <c r="B34" s="282" t="s">
        <v>356</v>
      </c>
      <c r="C34" s="283">
        <v>30918</v>
      </c>
      <c r="D34" s="284">
        <f t="shared" si="2"/>
        <v>74748</v>
      </c>
      <c r="E34" s="284">
        <v>36950</v>
      </c>
      <c r="F34" s="284">
        <v>37798</v>
      </c>
      <c r="G34" s="285">
        <f t="shared" si="1"/>
        <v>2.417620803415486</v>
      </c>
    </row>
    <row r="35" spans="2:7" ht="15.75" customHeight="1" x14ac:dyDescent="0.15">
      <c r="B35" s="282" t="s">
        <v>357</v>
      </c>
      <c r="C35" s="283">
        <v>62578</v>
      </c>
      <c r="D35" s="284">
        <f t="shared" si="2"/>
        <v>150582</v>
      </c>
      <c r="E35" s="284">
        <v>74607</v>
      </c>
      <c r="F35" s="284">
        <v>75975</v>
      </c>
      <c r="G35" s="285">
        <f t="shared" si="1"/>
        <v>2.4063089264597783</v>
      </c>
    </row>
    <row r="36" spans="2:7" ht="15.75" customHeight="1" x14ac:dyDescent="0.15">
      <c r="B36" s="282" t="s">
        <v>358</v>
      </c>
      <c r="C36" s="283">
        <v>27403</v>
      </c>
      <c r="D36" s="284">
        <f t="shared" si="2"/>
        <v>65201</v>
      </c>
      <c r="E36" s="284">
        <v>32214</v>
      </c>
      <c r="F36" s="284">
        <v>32987</v>
      </c>
      <c r="G36" s="285">
        <f t="shared" si="1"/>
        <v>2.3793380286829908</v>
      </c>
    </row>
    <row r="37" spans="2:7" ht="15.75" customHeight="1" x14ac:dyDescent="0.15">
      <c r="B37" s="294" t="s">
        <v>359</v>
      </c>
      <c r="C37" s="295">
        <v>42183</v>
      </c>
      <c r="D37" s="296">
        <f t="shared" si="2"/>
        <v>93363</v>
      </c>
      <c r="E37" s="297">
        <v>47995</v>
      </c>
      <c r="F37" s="297">
        <v>45368</v>
      </c>
      <c r="G37" s="298">
        <f t="shared" si="1"/>
        <v>2.2132849726193018</v>
      </c>
    </row>
    <row r="38" spans="2:7" s="35" customFormat="1" ht="15.75" customHeight="1" x14ac:dyDescent="0.15">
      <c r="B38" s="286" t="s">
        <v>360</v>
      </c>
      <c r="C38" s="287">
        <v>50979</v>
      </c>
      <c r="D38" s="288">
        <f t="shared" si="2"/>
        <v>111859</v>
      </c>
      <c r="E38" s="288">
        <v>54871</v>
      </c>
      <c r="F38" s="288">
        <v>56988</v>
      </c>
      <c r="G38" s="285">
        <f t="shared" si="1"/>
        <v>2.1942172267011908</v>
      </c>
    </row>
    <row r="39" spans="2:7" ht="15.75" customHeight="1" x14ac:dyDescent="0.15">
      <c r="B39" s="282" t="s">
        <v>275</v>
      </c>
      <c r="C39" s="283">
        <v>60829</v>
      </c>
      <c r="D39" s="284">
        <f t="shared" si="2"/>
        <v>142145</v>
      </c>
      <c r="E39" s="284">
        <v>71486</v>
      </c>
      <c r="F39" s="284">
        <v>70659</v>
      </c>
      <c r="G39" s="285">
        <f t="shared" si="1"/>
        <v>2.3367965937299644</v>
      </c>
    </row>
    <row r="40" spans="2:7" ht="15.75" customHeight="1" x14ac:dyDescent="0.15">
      <c r="B40" s="282" t="s">
        <v>361</v>
      </c>
      <c r="C40" s="283">
        <v>25474</v>
      </c>
      <c r="D40" s="284">
        <f t="shared" si="2"/>
        <v>61499</v>
      </c>
      <c r="E40" s="284">
        <v>30468</v>
      </c>
      <c r="F40" s="284">
        <v>31031</v>
      </c>
      <c r="G40" s="285">
        <f t="shared" si="1"/>
        <v>2.4141870142105675</v>
      </c>
    </row>
    <row r="41" spans="2:7" ht="15.75" customHeight="1" x14ac:dyDescent="0.15">
      <c r="B41" s="282" t="s">
        <v>362</v>
      </c>
      <c r="C41" s="283">
        <v>44555</v>
      </c>
      <c r="D41" s="284">
        <f t="shared" si="2"/>
        <v>100275</v>
      </c>
      <c r="E41" s="284">
        <v>50041</v>
      </c>
      <c r="F41" s="284">
        <v>50234</v>
      </c>
      <c r="G41" s="285">
        <f t="shared" si="1"/>
        <v>2.2505891594658287</v>
      </c>
    </row>
    <row r="42" spans="2:7" ht="15.75" customHeight="1" x14ac:dyDescent="0.15">
      <c r="B42" s="290" t="s">
        <v>363</v>
      </c>
      <c r="C42" s="291">
        <v>20851</v>
      </c>
      <c r="D42" s="292">
        <f t="shared" si="2"/>
        <v>50066</v>
      </c>
      <c r="E42" s="292">
        <v>24979</v>
      </c>
      <c r="F42" s="292">
        <v>25087</v>
      </c>
      <c r="G42" s="285">
        <f t="shared" si="1"/>
        <v>2.4011318401995108</v>
      </c>
    </row>
    <row r="43" spans="2:7" ht="15.75" customHeight="1" x14ac:dyDescent="0.15">
      <c r="B43" s="282" t="s">
        <v>364</v>
      </c>
      <c r="C43" s="283">
        <v>30537</v>
      </c>
      <c r="D43" s="284">
        <f t="shared" si="2"/>
        <v>70117</v>
      </c>
      <c r="E43" s="284">
        <v>34585</v>
      </c>
      <c r="F43" s="284">
        <v>35532</v>
      </c>
      <c r="G43" s="289">
        <f t="shared" si="1"/>
        <v>2.2961325605003764</v>
      </c>
    </row>
    <row r="44" spans="2:7" ht="15.75" customHeight="1" x14ac:dyDescent="0.15">
      <c r="B44" s="282" t="s">
        <v>365</v>
      </c>
      <c r="C44" s="283">
        <v>22379</v>
      </c>
      <c r="D44" s="284">
        <f t="shared" si="2"/>
        <v>54571</v>
      </c>
      <c r="E44" s="284">
        <v>26953</v>
      </c>
      <c r="F44" s="284">
        <v>27618</v>
      </c>
      <c r="G44" s="285">
        <f t="shared" si="1"/>
        <v>2.4384914428705482</v>
      </c>
    </row>
    <row r="45" spans="2:7" ht="15.75" customHeight="1" x14ac:dyDescent="0.15">
      <c r="B45" s="282" t="s">
        <v>279</v>
      </c>
      <c r="C45" s="283">
        <v>27901</v>
      </c>
      <c r="D45" s="284">
        <f t="shared" si="2"/>
        <v>71979</v>
      </c>
      <c r="E45" s="284">
        <v>35800</v>
      </c>
      <c r="F45" s="284">
        <v>36179</v>
      </c>
      <c r="G45" s="285">
        <f t="shared" si="1"/>
        <v>2.5798000071682017</v>
      </c>
    </row>
    <row r="46" spans="2:7" ht="15.75" customHeight="1" x14ac:dyDescent="0.15">
      <c r="B46" s="282" t="s">
        <v>366</v>
      </c>
      <c r="C46" s="283">
        <v>49395</v>
      </c>
      <c r="D46" s="284">
        <f t="shared" si="2"/>
        <v>113597</v>
      </c>
      <c r="E46" s="284">
        <v>56085</v>
      </c>
      <c r="F46" s="284">
        <v>57512</v>
      </c>
      <c r="G46" s="285">
        <f t="shared" si="1"/>
        <v>2.2997671829132504</v>
      </c>
    </row>
    <row r="47" spans="2:7" ht="15.75" customHeight="1" x14ac:dyDescent="0.15">
      <c r="B47" s="299" t="s">
        <v>367</v>
      </c>
      <c r="C47" s="300">
        <v>20513</v>
      </c>
      <c r="D47" s="301">
        <f t="shared" si="2"/>
        <v>52214</v>
      </c>
      <c r="E47" s="301">
        <v>25764</v>
      </c>
      <c r="F47" s="301">
        <v>26450</v>
      </c>
      <c r="G47" s="302">
        <f t="shared" si="1"/>
        <v>2.5454102276605082</v>
      </c>
    </row>
    <row r="48" spans="2:7" ht="14.25" customHeight="1" x14ac:dyDescent="0.15">
      <c r="B48" s="42" t="s">
        <v>368</v>
      </c>
      <c r="C48" s="42"/>
      <c r="D48" s="42"/>
      <c r="E48" s="42"/>
      <c r="F48" s="42"/>
      <c r="G48" s="42"/>
    </row>
    <row r="49" spans="2:7" ht="14.25" customHeight="1" x14ac:dyDescent="0.15">
      <c r="B49" s="207" t="s">
        <v>76</v>
      </c>
      <c r="C49" s="42"/>
      <c r="D49" s="42"/>
      <c r="E49" s="42"/>
      <c r="F49" s="42"/>
      <c r="G49" s="42"/>
    </row>
  </sheetData>
  <mergeCells count="5">
    <mergeCell ref="F2:G2"/>
    <mergeCell ref="B3:B4"/>
    <mergeCell ref="C3:C4"/>
    <mergeCell ref="D3:F3"/>
    <mergeCell ref="G3:G4"/>
  </mergeCells>
  <phoneticPr fontId="2"/>
  <printOptions horizontalCentered="1"/>
  <pageMargins left="0.70866141732283472" right="0.70866141732283472" top="0.74803149606299213" bottom="0.74803149606299213" header="0.31496062992125984" footer="0.51181102362204722"/>
  <pageSetup paperSize="9" firstPageNumber="4294963191" orientation="portrait" r:id="rId1"/>
  <headerFooter differentOddEven="1" alignWithMargins="0">
    <oddFooter>&amp;C&amp;"ＭＳ Ｐ明朝,標準"&amp;A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07BDD-51FC-46DD-A328-E6FA3A2E6BF5}">
  <dimension ref="A1:M47"/>
  <sheetViews>
    <sheetView view="pageBreakPreview" zoomScaleNormal="100" zoomScaleSheetLayoutView="100" workbookViewId="0"/>
  </sheetViews>
  <sheetFormatPr defaultRowHeight="13.5" x14ac:dyDescent="0.15"/>
  <cols>
    <col min="1" max="1" width="5.25" style="8" bestFit="1" customWidth="1"/>
    <col min="2" max="2" width="8.875" style="8" customWidth="1"/>
    <col min="3" max="10" width="9.75" style="8" customWidth="1"/>
    <col min="11" max="14" width="6.5" style="8" customWidth="1"/>
    <col min="15" max="16384" width="9" style="8"/>
  </cols>
  <sheetData>
    <row r="1" spans="1:11" ht="18" customHeight="1" x14ac:dyDescent="0.15">
      <c r="A1" s="6"/>
      <c r="B1" s="7" t="s">
        <v>2</v>
      </c>
      <c r="C1" s="7"/>
      <c r="D1" s="7"/>
      <c r="E1" s="7"/>
      <c r="F1" s="7"/>
      <c r="G1" s="7"/>
      <c r="H1" s="7"/>
      <c r="I1" s="7"/>
      <c r="J1" s="7"/>
    </row>
    <row r="2" spans="1:11" ht="15" customHeight="1" x14ac:dyDescent="0.2">
      <c r="B2" s="9"/>
      <c r="C2" s="10"/>
      <c r="E2" s="10"/>
      <c r="F2" s="10"/>
      <c r="J2" s="11"/>
    </row>
    <row r="3" spans="1:11" ht="18" customHeight="1" x14ac:dyDescent="0.15">
      <c r="B3" s="324" t="s">
        <v>3</v>
      </c>
      <c r="C3" s="326" t="s">
        <v>4</v>
      </c>
      <c r="D3" s="327" t="s">
        <v>5</v>
      </c>
      <c r="E3" s="327"/>
      <c r="F3" s="327"/>
      <c r="G3" s="328" t="s">
        <v>6</v>
      </c>
      <c r="H3" s="326"/>
      <c r="I3" s="15" t="s">
        <v>7</v>
      </c>
      <c r="J3" s="16" t="s">
        <v>8</v>
      </c>
    </row>
    <row r="4" spans="1:11" ht="18" customHeight="1" x14ac:dyDescent="0.15">
      <c r="B4" s="325"/>
      <c r="C4" s="326"/>
      <c r="D4" s="13" t="s">
        <v>9</v>
      </c>
      <c r="E4" s="13" t="s">
        <v>10</v>
      </c>
      <c r="F4" s="13" t="s">
        <v>11</v>
      </c>
      <c r="G4" s="13" t="s">
        <v>12</v>
      </c>
      <c r="H4" s="13" t="s">
        <v>13</v>
      </c>
      <c r="I4" s="17" t="s">
        <v>14</v>
      </c>
      <c r="J4" s="18" t="s">
        <v>15</v>
      </c>
    </row>
    <row r="5" spans="1:11" ht="19.5" customHeight="1" x14ac:dyDescent="0.2">
      <c r="B5" s="19" t="s">
        <v>16</v>
      </c>
      <c r="C5" s="20">
        <v>1653</v>
      </c>
      <c r="D5" s="21">
        <v>9587</v>
      </c>
      <c r="E5" s="21">
        <v>4722</v>
      </c>
      <c r="F5" s="21">
        <v>4865</v>
      </c>
      <c r="G5" s="22">
        <v>0</v>
      </c>
      <c r="H5" s="22">
        <v>0</v>
      </c>
      <c r="I5" s="23">
        <v>5.7997580157289796</v>
      </c>
      <c r="J5" s="24">
        <v>495.7083764219235</v>
      </c>
      <c r="K5" s="25"/>
    </row>
    <row r="6" spans="1:11" ht="19.5" customHeight="1" x14ac:dyDescent="0.15">
      <c r="B6" s="19" t="s">
        <v>17</v>
      </c>
      <c r="C6" s="20">
        <v>1645</v>
      </c>
      <c r="D6" s="21">
        <v>9485</v>
      </c>
      <c r="E6" s="21">
        <v>4712</v>
      </c>
      <c r="F6" s="21">
        <v>4773</v>
      </c>
      <c r="G6" s="22">
        <v>-0.5</v>
      </c>
      <c r="H6" s="22">
        <v>-1.1000000000000001</v>
      </c>
      <c r="I6" s="23">
        <v>5.7659574468085104</v>
      </c>
      <c r="J6" s="24">
        <v>490.43433298862459</v>
      </c>
    </row>
    <row r="7" spans="1:11" ht="19.5" customHeight="1" x14ac:dyDescent="0.15">
      <c r="B7" s="19" t="s">
        <v>18</v>
      </c>
      <c r="C7" s="20">
        <v>1716</v>
      </c>
      <c r="D7" s="21">
        <v>9999</v>
      </c>
      <c r="E7" s="21">
        <v>4963</v>
      </c>
      <c r="F7" s="21">
        <v>5036</v>
      </c>
      <c r="G7" s="22">
        <v>4.3</v>
      </c>
      <c r="H7" s="22">
        <v>5.4</v>
      </c>
      <c r="I7" s="23">
        <v>5.8269230769230766</v>
      </c>
      <c r="J7" s="24">
        <v>517.01137538779733</v>
      </c>
    </row>
    <row r="8" spans="1:11" ht="19.5" customHeight="1" x14ac:dyDescent="0.15">
      <c r="B8" s="19" t="s">
        <v>19</v>
      </c>
      <c r="C8" s="20">
        <v>1755</v>
      </c>
      <c r="D8" s="21">
        <v>10244</v>
      </c>
      <c r="E8" s="21">
        <v>5121</v>
      </c>
      <c r="F8" s="21">
        <v>5123</v>
      </c>
      <c r="G8" s="22">
        <v>2.2999999999999998</v>
      </c>
      <c r="H8" s="22">
        <v>2.5</v>
      </c>
      <c r="I8" s="23">
        <v>5.837037037037037</v>
      </c>
      <c r="J8" s="24">
        <v>529.67942088934853</v>
      </c>
    </row>
    <row r="9" spans="1:11" ht="19.5" customHeight="1" x14ac:dyDescent="0.15">
      <c r="B9" s="19" t="s">
        <v>20</v>
      </c>
      <c r="C9" s="26">
        <v>1759</v>
      </c>
      <c r="D9" s="27">
        <v>10731</v>
      </c>
      <c r="E9" s="27">
        <v>5365</v>
      </c>
      <c r="F9" s="28">
        <v>5366</v>
      </c>
      <c r="G9" s="22">
        <v>0.2</v>
      </c>
      <c r="H9" s="22">
        <v>4.8</v>
      </c>
      <c r="I9" s="23">
        <v>6.1006253553155201</v>
      </c>
      <c r="J9" s="24">
        <v>554.86039296794206</v>
      </c>
    </row>
    <row r="10" spans="1:11" ht="19.5" customHeight="1" x14ac:dyDescent="0.15">
      <c r="B10" s="19" t="s">
        <v>21</v>
      </c>
      <c r="C10" s="26">
        <v>1908</v>
      </c>
      <c r="D10" s="27">
        <v>12591</v>
      </c>
      <c r="E10" s="27">
        <v>6141</v>
      </c>
      <c r="F10" s="28">
        <v>6450</v>
      </c>
      <c r="G10" s="22">
        <v>8.5</v>
      </c>
      <c r="H10" s="22">
        <v>17.3</v>
      </c>
      <c r="I10" s="23">
        <v>6.5990566037735849</v>
      </c>
      <c r="J10" s="24">
        <v>651.03412616339199</v>
      </c>
    </row>
    <row r="11" spans="1:11" ht="19.5" customHeight="1" x14ac:dyDescent="0.15">
      <c r="B11" s="19" t="s">
        <v>22</v>
      </c>
      <c r="C11" s="26">
        <v>2075</v>
      </c>
      <c r="D11" s="21">
        <v>12837</v>
      </c>
      <c r="E11" s="27">
        <v>6356</v>
      </c>
      <c r="F11" s="28">
        <v>6481</v>
      </c>
      <c r="G11" s="22">
        <v>8.8000000000000007</v>
      </c>
      <c r="H11" s="22">
        <v>2</v>
      </c>
      <c r="I11" s="23">
        <v>6.1865060240963858</v>
      </c>
      <c r="J11" s="24">
        <v>663.75387797311271</v>
      </c>
    </row>
    <row r="12" spans="1:11" ht="19.5" customHeight="1" x14ac:dyDescent="0.15">
      <c r="B12" s="19" t="s">
        <v>23</v>
      </c>
      <c r="C12" s="28">
        <v>2107</v>
      </c>
      <c r="D12" s="21">
        <v>13386</v>
      </c>
      <c r="E12" s="27">
        <v>6848</v>
      </c>
      <c r="F12" s="28">
        <v>6538</v>
      </c>
      <c r="G12" s="22">
        <v>1.5</v>
      </c>
      <c r="H12" s="22">
        <v>4.3</v>
      </c>
      <c r="I12" s="23">
        <v>6.3531086853345986</v>
      </c>
      <c r="J12" s="24">
        <v>692.14064115822134</v>
      </c>
    </row>
    <row r="13" spans="1:11" ht="19.5" customHeight="1" x14ac:dyDescent="0.2">
      <c r="B13" s="19" t="s">
        <v>24</v>
      </c>
      <c r="C13" s="26">
        <v>2226</v>
      </c>
      <c r="D13" s="27">
        <v>13307</v>
      </c>
      <c r="E13" s="27">
        <v>6829</v>
      </c>
      <c r="F13" s="28">
        <v>6478</v>
      </c>
      <c r="G13" s="22">
        <v>5.6</v>
      </c>
      <c r="H13" s="22">
        <v>-0.6</v>
      </c>
      <c r="I13" s="23">
        <v>5.9779874213836477</v>
      </c>
      <c r="J13" s="24">
        <v>734.38189845474608</v>
      </c>
      <c r="K13" s="25"/>
    </row>
    <row r="14" spans="1:11" ht="19.5" customHeight="1" x14ac:dyDescent="0.15">
      <c r="B14" s="19" t="s">
        <v>25</v>
      </c>
      <c r="C14" s="26">
        <v>4533</v>
      </c>
      <c r="D14" s="27">
        <v>21772</v>
      </c>
      <c r="E14" s="27">
        <v>11797</v>
      </c>
      <c r="F14" s="28">
        <v>9975</v>
      </c>
      <c r="G14" s="22">
        <v>103.6</v>
      </c>
      <c r="H14" s="22">
        <v>63.6</v>
      </c>
      <c r="I14" s="23">
        <v>4.8030002206044564</v>
      </c>
      <c r="J14" s="24">
        <v>1201.5452538631346</v>
      </c>
    </row>
    <row r="15" spans="1:11" ht="19.5" customHeight="1" x14ac:dyDescent="0.15">
      <c r="B15" s="19" t="s">
        <v>26</v>
      </c>
      <c r="C15" s="26">
        <v>9340</v>
      </c>
      <c r="D15" s="27">
        <v>37323</v>
      </c>
      <c r="E15" s="27">
        <v>19920</v>
      </c>
      <c r="F15" s="28">
        <v>17403</v>
      </c>
      <c r="G15" s="22">
        <v>106</v>
      </c>
      <c r="H15" s="22">
        <v>71.400000000000006</v>
      </c>
      <c r="I15" s="23">
        <v>3.9960385438972161</v>
      </c>
      <c r="J15" s="24">
        <v>2059.7682119205297</v>
      </c>
    </row>
    <row r="16" spans="1:11" ht="19.5" customHeight="1" x14ac:dyDescent="0.15">
      <c r="B16" s="19" t="s">
        <v>27</v>
      </c>
      <c r="C16" s="26">
        <v>15145</v>
      </c>
      <c r="D16" s="27">
        <v>56127</v>
      </c>
      <c r="E16" s="27">
        <v>29245</v>
      </c>
      <c r="F16" s="28">
        <v>26882</v>
      </c>
      <c r="G16" s="22">
        <v>62.2</v>
      </c>
      <c r="H16" s="22">
        <v>50.4</v>
      </c>
      <c r="I16" s="23">
        <v>3.7059755694948828</v>
      </c>
      <c r="J16" s="24">
        <v>3097.5165562913908</v>
      </c>
    </row>
    <row r="17" spans="2:13" ht="19.5" customHeight="1" x14ac:dyDescent="0.15">
      <c r="B17" s="19" t="s">
        <v>28</v>
      </c>
      <c r="C17" s="26">
        <v>18013</v>
      </c>
      <c r="D17" s="27">
        <v>62734</v>
      </c>
      <c r="E17" s="27">
        <v>32357</v>
      </c>
      <c r="F17" s="28">
        <v>30377</v>
      </c>
      <c r="G17" s="22">
        <v>18.899999999999999</v>
      </c>
      <c r="H17" s="22">
        <v>11.8</v>
      </c>
      <c r="I17" s="23">
        <v>3.4827069338810861</v>
      </c>
      <c r="J17" s="24">
        <v>3462.1412803532007</v>
      </c>
    </row>
    <row r="18" spans="2:13" ht="19.5" customHeight="1" x14ac:dyDescent="0.15">
      <c r="B18" s="19" t="s">
        <v>29</v>
      </c>
      <c r="C18" s="29">
        <v>19612</v>
      </c>
      <c r="D18" s="27">
        <v>67635</v>
      </c>
      <c r="E18" s="21">
        <v>34873</v>
      </c>
      <c r="F18" s="21">
        <v>32762</v>
      </c>
      <c r="G18" s="22">
        <v>8.9</v>
      </c>
      <c r="H18" s="22">
        <v>7.8</v>
      </c>
      <c r="I18" s="23">
        <v>3.4486538853763</v>
      </c>
      <c r="J18" s="24">
        <v>3732.6158940397349</v>
      </c>
    </row>
    <row r="19" spans="2:13" ht="19.5" customHeight="1" x14ac:dyDescent="0.2">
      <c r="B19" s="19" t="s">
        <v>30</v>
      </c>
      <c r="C19" s="26">
        <v>22223</v>
      </c>
      <c r="D19" s="20">
        <v>72473</v>
      </c>
      <c r="E19" s="20">
        <v>37512</v>
      </c>
      <c r="F19" s="26">
        <v>34961</v>
      </c>
      <c r="G19" s="22">
        <v>13.3</v>
      </c>
      <c r="H19" s="22">
        <v>7.2</v>
      </c>
      <c r="I19" s="23">
        <v>3.2611708590199342</v>
      </c>
      <c r="J19" s="24">
        <v>4008.4623893805315</v>
      </c>
      <c r="K19" s="25"/>
    </row>
    <row r="20" spans="2:13" ht="19.5" customHeight="1" x14ac:dyDescent="0.15">
      <c r="B20" s="19" t="s">
        <v>31</v>
      </c>
      <c r="C20" s="26">
        <v>24725</v>
      </c>
      <c r="D20" s="20">
        <v>75322</v>
      </c>
      <c r="E20" s="30">
        <v>39199</v>
      </c>
      <c r="F20" s="31">
        <v>36123</v>
      </c>
      <c r="G20" s="22">
        <v>11.3</v>
      </c>
      <c r="H20" s="22">
        <v>3.9</v>
      </c>
      <c r="I20" s="23">
        <v>3.0463902932254805</v>
      </c>
      <c r="J20" s="24">
        <v>4166.0398230088504</v>
      </c>
    </row>
    <row r="21" spans="2:13" ht="19.5" customHeight="1" x14ac:dyDescent="0.15">
      <c r="B21" s="19" t="s">
        <v>32</v>
      </c>
      <c r="C21" s="30">
        <v>25919</v>
      </c>
      <c r="D21" s="30">
        <v>74954</v>
      </c>
      <c r="E21" s="30">
        <v>38850</v>
      </c>
      <c r="F21" s="30">
        <v>36104</v>
      </c>
      <c r="G21" s="22">
        <v>4.8</v>
      </c>
      <c r="H21" s="22">
        <v>-0.5</v>
      </c>
      <c r="I21" s="23">
        <v>2.8918553956556998</v>
      </c>
      <c r="J21" s="24">
        <v>4157.1824736550188</v>
      </c>
    </row>
    <row r="22" spans="2:13" ht="19.5" customHeight="1" x14ac:dyDescent="0.15">
      <c r="B22" s="19" t="s">
        <v>33</v>
      </c>
      <c r="C22" s="30">
        <v>27495</v>
      </c>
      <c r="D22" s="30">
        <v>75507</v>
      </c>
      <c r="E22" s="30">
        <v>39171</v>
      </c>
      <c r="F22" s="30">
        <v>36336</v>
      </c>
      <c r="G22" s="22">
        <v>6.1</v>
      </c>
      <c r="H22" s="22">
        <v>0.7</v>
      </c>
      <c r="I22" s="23">
        <v>2.7462084015200001</v>
      </c>
      <c r="J22" s="24">
        <v>4187.8535773699996</v>
      </c>
    </row>
    <row r="23" spans="2:13" ht="19.5" customHeight="1" x14ac:dyDescent="0.15">
      <c r="B23" s="19" t="s">
        <v>21</v>
      </c>
      <c r="C23" s="30">
        <v>32467</v>
      </c>
      <c r="D23" s="30">
        <v>82977</v>
      </c>
      <c r="E23" s="30">
        <v>43096</v>
      </c>
      <c r="F23" s="30">
        <v>39881</v>
      </c>
      <c r="G23" s="22">
        <v>18.100000000000001</v>
      </c>
      <c r="H23" s="22">
        <v>9.9</v>
      </c>
      <c r="I23" s="23">
        <v>2.56</v>
      </c>
      <c r="J23" s="24">
        <v>4602.2</v>
      </c>
      <c r="L23" s="32"/>
      <c r="M23" s="33"/>
    </row>
    <row r="24" spans="2:13" s="35" customFormat="1" ht="19.5" customHeight="1" x14ac:dyDescent="0.2">
      <c r="B24" s="19" t="s">
        <v>34</v>
      </c>
      <c r="C24" s="30">
        <v>35763</v>
      </c>
      <c r="D24" s="30">
        <v>86717</v>
      </c>
      <c r="E24" s="30">
        <v>44812</v>
      </c>
      <c r="F24" s="30">
        <v>41905</v>
      </c>
      <c r="G24" s="22">
        <v>10.199999999999999</v>
      </c>
      <c r="H24" s="22">
        <v>4.5</v>
      </c>
      <c r="I24" s="23">
        <v>2.42</v>
      </c>
      <c r="J24" s="24">
        <v>4812.3</v>
      </c>
      <c r="K24" s="34"/>
    </row>
    <row r="25" spans="2:13" s="35" customFormat="1" ht="19.5" customHeight="1" x14ac:dyDescent="0.2">
      <c r="B25" s="36" t="s">
        <v>35</v>
      </c>
      <c r="C25" s="37">
        <v>42183</v>
      </c>
      <c r="D25" s="37">
        <v>93363</v>
      </c>
      <c r="E25" s="37">
        <v>47995</v>
      </c>
      <c r="F25" s="37">
        <v>45368</v>
      </c>
      <c r="G25" s="38">
        <v>18</v>
      </c>
      <c r="H25" s="38">
        <v>7.7</v>
      </c>
      <c r="I25" s="39">
        <v>2.21</v>
      </c>
      <c r="J25" s="40">
        <v>5181.1000000000004</v>
      </c>
      <c r="K25" s="34"/>
    </row>
    <row r="26" spans="2:13" ht="18" customHeight="1" x14ac:dyDescent="0.15">
      <c r="B26" s="41" t="s">
        <v>36</v>
      </c>
      <c r="C26" s="41"/>
      <c r="D26" s="41"/>
      <c r="E26" s="41"/>
      <c r="F26" s="41"/>
      <c r="G26" s="41"/>
      <c r="H26" s="41"/>
      <c r="I26" s="41"/>
      <c r="J26" s="41"/>
    </row>
    <row r="27" spans="2:13" ht="18" customHeight="1" x14ac:dyDescent="0.15">
      <c r="B27" s="42"/>
    </row>
    <row r="28" spans="2:13" ht="18" customHeight="1" x14ac:dyDescent="0.15">
      <c r="B28" s="42"/>
    </row>
    <row r="29" spans="2:13" ht="18" customHeight="1" x14ac:dyDescent="0.15">
      <c r="B29" s="42"/>
    </row>
    <row r="30" spans="2:13" ht="18" customHeight="1" x14ac:dyDescent="0.15"/>
    <row r="31" spans="2:13" ht="18" customHeight="1" x14ac:dyDescent="0.15">
      <c r="B31" s="7" t="s">
        <v>37</v>
      </c>
      <c r="C31" s="7"/>
      <c r="D31" s="7"/>
      <c r="E31" s="7"/>
      <c r="F31" s="7"/>
      <c r="G31" s="7"/>
      <c r="H31" s="7"/>
      <c r="I31" s="7"/>
      <c r="J31" s="7"/>
    </row>
    <row r="32" spans="2:13" ht="15" customHeight="1" x14ac:dyDescent="0.15">
      <c r="J32" s="43"/>
    </row>
    <row r="33" spans="2:10" ht="18" customHeight="1" x14ac:dyDescent="0.15">
      <c r="B33" s="318" t="s">
        <v>3</v>
      </c>
      <c r="C33" s="317" t="s">
        <v>38</v>
      </c>
      <c r="D33" s="324"/>
      <c r="E33" s="317" t="s">
        <v>39</v>
      </c>
      <c r="F33" s="324"/>
      <c r="G33" s="329" t="s">
        <v>40</v>
      </c>
      <c r="H33" s="330"/>
      <c r="I33" s="317" t="s">
        <v>41</v>
      </c>
      <c r="J33" s="318"/>
    </row>
    <row r="34" spans="2:10" ht="17.25" customHeight="1" x14ac:dyDescent="0.15">
      <c r="B34" s="320"/>
      <c r="C34" s="319"/>
      <c r="D34" s="325"/>
      <c r="E34" s="319"/>
      <c r="F34" s="325"/>
      <c r="G34" s="331"/>
      <c r="H34" s="332"/>
      <c r="I34" s="319"/>
      <c r="J34" s="320"/>
    </row>
    <row r="35" spans="2:10" ht="18" hidden="1" customHeight="1" x14ac:dyDescent="0.15">
      <c r="B35" s="41">
        <v>45</v>
      </c>
      <c r="C35" s="321">
        <v>6102</v>
      </c>
      <c r="D35" s="321"/>
      <c r="E35" s="322">
        <v>1.8</v>
      </c>
      <c r="F35" s="322"/>
      <c r="G35" s="323" t="s">
        <v>42</v>
      </c>
      <c r="H35" s="323"/>
      <c r="I35" s="323" t="s">
        <v>42</v>
      </c>
      <c r="J35" s="323"/>
    </row>
    <row r="36" spans="2:10" ht="18" hidden="1" customHeight="1" x14ac:dyDescent="0.15">
      <c r="B36" s="46" t="s">
        <v>43</v>
      </c>
      <c r="C36" s="312">
        <v>37148</v>
      </c>
      <c r="D36" s="313"/>
      <c r="E36" s="314">
        <v>7.1</v>
      </c>
      <c r="F36" s="314"/>
      <c r="G36" s="315">
        <v>5232.1000000000004</v>
      </c>
      <c r="H36" s="315"/>
      <c r="I36" s="314">
        <v>508.8</v>
      </c>
      <c r="J36" s="314"/>
    </row>
    <row r="37" spans="2:10" ht="18" hidden="1" customHeight="1" x14ac:dyDescent="0.15">
      <c r="B37" s="41">
        <v>55</v>
      </c>
      <c r="C37" s="312">
        <v>49102</v>
      </c>
      <c r="D37" s="313"/>
      <c r="E37" s="314">
        <v>9.6</v>
      </c>
      <c r="F37" s="314"/>
      <c r="G37" s="315">
        <v>5114.8</v>
      </c>
      <c r="H37" s="315"/>
      <c r="I37" s="316">
        <v>32.179390545924406</v>
      </c>
      <c r="J37" s="316"/>
    </row>
    <row r="38" spans="2:10" ht="18" hidden="1" customHeight="1" x14ac:dyDescent="0.15">
      <c r="B38" s="41" t="s">
        <v>44</v>
      </c>
      <c r="C38" s="312">
        <v>59377</v>
      </c>
      <c r="D38" s="313"/>
      <c r="E38" s="314">
        <v>12.4</v>
      </c>
      <c r="F38" s="314"/>
      <c r="G38" s="315">
        <v>4788.5</v>
      </c>
      <c r="H38" s="315"/>
      <c r="I38" s="316">
        <v>20.925827868518599</v>
      </c>
      <c r="J38" s="316"/>
    </row>
    <row r="39" spans="2:10" ht="18" hidden="1" customHeight="1" x14ac:dyDescent="0.15">
      <c r="B39" s="46" t="s">
        <v>45</v>
      </c>
      <c r="C39" s="312">
        <v>66046</v>
      </c>
      <c r="D39" s="313"/>
      <c r="E39" s="314">
        <v>13.2</v>
      </c>
      <c r="F39" s="314"/>
      <c r="G39" s="315">
        <v>5003.5</v>
      </c>
      <c r="H39" s="315"/>
      <c r="I39" s="316">
        <v>11.23162167169105</v>
      </c>
      <c r="J39" s="316"/>
    </row>
    <row r="40" spans="2:10" ht="18" hidden="1" customHeight="1" x14ac:dyDescent="0.15">
      <c r="B40" s="46" t="s">
        <v>46</v>
      </c>
      <c r="C40" s="308">
        <v>69463</v>
      </c>
      <c r="D40" s="309"/>
      <c r="E40" s="310">
        <v>13.6</v>
      </c>
      <c r="F40" s="310"/>
      <c r="G40" s="311">
        <v>5126.3999999999996</v>
      </c>
      <c r="H40" s="311"/>
      <c r="I40" s="310">
        <v>5.1736668382642348</v>
      </c>
      <c r="J40" s="310"/>
    </row>
    <row r="41" spans="2:10" ht="18" customHeight="1" x14ac:dyDescent="0.15">
      <c r="B41" s="46" t="s">
        <v>47</v>
      </c>
      <c r="C41" s="308">
        <v>70173</v>
      </c>
      <c r="D41" s="309"/>
      <c r="E41" s="310">
        <v>13.72</v>
      </c>
      <c r="F41" s="310"/>
      <c r="G41" s="311">
        <v>5114.6501457725944</v>
      </c>
      <c r="H41" s="311"/>
      <c r="I41" s="310">
        <v>1.0221268876956069</v>
      </c>
      <c r="J41" s="310"/>
    </row>
    <row r="42" spans="2:10" ht="18" customHeight="1" x14ac:dyDescent="0.15">
      <c r="B42" s="46" t="s">
        <v>33</v>
      </c>
      <c r="C42" s="308">
        <v>70766</v>
      </c>
      <c r="D42" s="309"/>
      <c r="E42" s="310">
        <v>13.65</v>
      </c>
      <c r="F42" s="310"/>
      <c r="G42" s="311">
        <v>5184.3223443200004</v>
      </c>
      <c r="H42" s="311"/>
      <c r="I42" s="310">
        <v>0.84505436563000003</v>
      </c>
      <c r="J42" s="310"/>
    </row>
    <row r="43" spans="2:10" ht="18" customHeight="1" x14ac:dyDescent="0.15">
      <c r="B43" s="46" t="s">
        <v>21</v>
      </c>
      <c r="C43" s="308">
        <v>76685</v>
      </c>
      <c r="D43" s="309"/>
      <c r="E43" s="310">
        <v>13.73</v>
      </c>
      <c r="F43" s="310"/>
      <c r="G43" s="311">
        <v>5585.2</v>
      </c>
      <c r="H43" s="311"/>
      <c r="I43" s="310">
        <v>8.4</v>
      </c>
      <c r="J43" s="310"/>
    </row>
    <row r="44" spans="2:10" s="35" customFormat="1" ht="18" customHeight="1" x14ac:dyDescent="0.15">
      <c r="B44" s="46" t="s">
        <v>34</v>
      </c>
      <c r="C44" s="308">
        <v>82668</v>
      </c>
      <c r="D44" s="309"/>
      <c r="E44" s="310">
        <v>14.25</v>
      </c>
      <c r="F44" s="310"/>
      <c r="G44" s="311">
        <v>5801.3</v>
      </c>
      <c r="H44" s="311"/>
      <c r="I44" s="310">
        <v>7.8</v>
      </c>
      <c r="J44" s="310"/>
    </row>
    <row r="45" spans="2:10" s="35" customFormat="1" ht="18" customHeight="1" x14ac:dyDescent="0.15">
      <c r="B45" s="48" t="s">
        <v>35</v>
      </c>
      <c r="C45" s="304">
        <v>90626</v>
      </c>
      <c r="D45" s="305"/>
      <c r="E45" s="306">
        <v>14.9</v>
      </c>
      <c r="F45" s="306"/>
      <c r="G45" s="307">
        <v>6082.3</v>
      </c>
      <c r="H45" s="307"/>
      <c r="I45" s="306">
        <v>9.6</v>
      </c>
      <c r="J45" s="306"/>
    </row>
    <row r="46" spans="2:10" ht="18" customHeight="1" x14ac:dyDescent="0.15">
      <c r="B46" s="41" t="s">
        <v>36</v>
      </c>
      <c r="C46" s="41"/>
      <c r="D46" s="41"/>
      <c r="E46" s="41"/>
      <c r="F46" s="41"/>
      <c r="G46" s="41"/>
      <c r="H46" s="41"/>
      <c r="I46" s="41"/>
      <c r="J46" s="41"/>
    </row>
    <row r="47" spans="2:10" ht="15" customHeight="1" x14ac:dyDescent="0.15">
      <c r="B47" s="41" t="s">
        <v>48</v>
      </c>
      <c r="C47" s="41"/>
      <c r="D47" s="41"/>
      <c r="E47" s="41"/>
      <c r="F47" s="41"/>
      <c r="G47" s="41"/>
      <c r="H47" s="41"/>
      <c r="I47" s="41"/>
      <c r="J47" s="41"/>
    </row>
  </sheetData>
  <mergeCells count="53">
    <mergeCell ref="C36:D36"/>
    <mergeCell ref="E36:F36"/>
    <mergeCell ref="G36:H36"/>
    <mergeCell ref="I36:J36"/>
    <mergeCell ref="B3:B4"/>
    <mergeCell ref="C3:C4"/>
    <mergeCell ref="D3:F3"/>
    <mergeCell ref="G3:H3"/>
    <mergeCell ref="B33:B34"/>
    <mergeCell ref="C33:D34"/>
    <mergeCell ref="E33:F34"/>
    <mergeCell ref="G33:H34"/>
    <mergeCell ref="I33:J34"/>
    <mergeCell ref="C35:D35"/>
    <mergeCell ref="E35:F35"/>
    <mergeCell ref="G35:H35"/>
    <mergeCell ref="I35:J35"/>
    <mergeCell ref="C37:D37"/>
    <mergeCell ref="E37:F37"/>
    <mergeCell ref="G37:H37"/>
    <mergeCell ref="I37:J37"/>
    <mergeCell ref="C38:D38"/>
    <mergeCell ref="E38:F38"/>
    <mergeCell ref="G38:H38"/>
    <mergeCell ref="I38:J38"/>
    <mergeCell ref="C39:D39"/>
    <mergeCell ref="E39:F39"/>
    <mergeCell ref="G39:H39"/>
    <mergeCell ref="I39:J39"/>
    <mergeCell ref="C40:D40"/>
    <mergeCell ref="E40:F40"/>
    <mergeCell ref="G40:H40"/>
    <mergeCell ref="I40:J40"/>
    <mergeCell ref="C41:D41"/>
    <mergeCell ref="E41:F41"/>
    <mergeCell ref="G41:H41"/>
    <mergeCell ref="I41:J41"/>
    <mergeCell ref="C42:D42"/>
    <mergeCell ref="E42:F42"/>
    <mergeCell ref="G42:H42"/>
    <mergeCell ref="I42:J42"/>
    <mergeCell ref="C45:D45"/>
    <mergeCell ref="E45:F45"/>
    <mergeCell ref="G45:H45"/>
    <mergeCell ref="I45:J45"/>
    <mergeCell ref="C43:D43"/>
    <mergeCell ref="E43:F43"/>
    <mergeCell ref="G43:H43"/>
    <mergeCell ref="I43:J43"/>
    <mergeCell ref="C44:D44"/>
    <mergeCell ref="E44:F44"/>
    <mergeCell ref="G44:H44"/>
    <mergeCell ref="I44:J44"/>
  </mergeCells>
  <phoneticPr fontId="2"/>
  <printOptions horizontalCentered="1"/>
  <pageMargins left="0.70866141732283472" right="0.70866141732283472" top="0.74803149606299213" bottom="0.74803149606299213" header="0.31496062992125984" footer="0.51181102362204722"/>
  <pageSetup paperSize="9" firstPageNumber="4294963191" fitToWidth="0" fitToHeight="0" orientation="portrait" r:id="rId1"/>
  <headerFooter alignWithMargins="0">
    <oddFooter>&amp;C&amp;"ＭＳ Ｐ明朝,標準"&amp;A</oddFooter>
    <evenFooter>&amp;C&amp;A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3ED49-8545-43DA-901B-31CB3579E8E9}">
  <dimension ref="A1:Z38"/>
  <sheetViews>
    <sheetView view="pageBreakPreview" zoomScaleNormal="100" zoomScaleSheetLayoutView="100" workbookViewId="0"/>
  </sheetViews>
  <sheetFormatPr defaultRowHeight="13.5" outlineLevelCol="1" x14ac:dyDescent="0.15"/>
  <cols>
    <col min="1" max="1" width="5.25" style="8" bestFit="1" customWidth="1"/>
    <col min="2" max="3" width="6.5" style="8" customWidth="1"/>
    <col min="4" max="4" width="10.875" style="8" customWidth="1"/>
    <col min="5" max="9" width="6.5" style="8" hidden="1" customWidth="1" outlineLevel="1"/>
    <col min="10" max="10" width="5.625" style="8" customWidth="1" collapsed="1"/>
    <col min="11" max="11" width="5.625" style="8" customWidth="1"/>
    <col min="12" max="14" width="3.125" style="8" customWidth="1"/>
    <col min="15" max="17" width="3.125" style="35" customWidth="1"/>
    <col min="18" max="23" width="3.125" style="8" customWidth="1"/>
    <col min="24" max="24" width="8.625" style="8" customWidth="1"/>
    <col min="25" max="25" width="7.625" style="8" customWidth="1"/>
    <col min="26" max="16384" width="9" style="8"/>
  </cols>
  <sheetData>
    <row r="1" spans="1:26" ht="18" customHeight="1" x14ac:dyDescent="0.2">
      <c r="A1" s="6"/>
      <c r="B1" s="50" t="s">
        <v>49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26" ht="12" customHeight="1" x14ac:dyDescent="0.15">
      <c r="J2" s="365"/>
      <c r="K2" s="365"/>
      <c r="L2" s="366"/>
      <c r="M2" s="366"/>
      <c r="N2" s="366"/>
      <c r="O2" s="366"/>
      <c r="P2" s="11"/>
      <c r="Q2" s="11"/>
    </row>
    <row r="3" spans="1:26" ht="22.5" customHeight="1" x14ac:dyDescent="0.15">
      <c r="B3" s="334" t="s">
        <v>50</v>
      </c>
      <c r="C3" s="334"/>
      <c r="D3" s="326"/>
      <c r="E3" s="13" t="s">
        <v>51</v>
      </c>
      <c r="F3" s="13" t="s">
        <v>52</v>
      </c>
      <c r="G3" s="13" t="s">
        <v>53</v>
      </c>
      <c r="H3" s="13" t="s">
        <v>54</v>
      </c>
      <c r="I3" s="13" t="s">
        <v>55</v>
      </c>
      <c r="J3" s="328" t="s">
        <v>56</v>
      </c>
      <c r="K3" s="326"/>
      <c r="L3" s="327" t="s">
        <v>57</v>
      </c>
      <c r="M3" s="327"/>
      <c r="N3" s="327"/>
      <c r="O3" s="327"/>
      <c r="P3" s="327" t="s">
        <v>58</v>
      </c>
      <c r="Q3" s="327"/>
      <c r="R3" s="327"/>
      <c r="S3" s="327"/>
      <c r="T3" s="327" t="s">
        <v>59</v>
      </c>
      <c r="U3" s="327"/>
      <c r="V3" s="327"/>
      <c r="W3" s="327"/>
      <c r="X3" s="357" t="s">
        <v>1</v>
      </c>
      <c r="Y3" s="358"/>
      <c r="Z3" s="53"/>
    </row>
    <row r="4" spans="1:26" ht="23.25" customHeight="1" x14ac:dyDescent="0.15">
      <c r="B4" s="359" t="s">
        <v>60</v>
      </c>
      <c r="C4" s="360"/>
      <c r="D4" s="54" t="s">
        <v>61</v>
      </c>
      <c r="E4" s="55">
        <v>9340</v>
      </c>
      <c r="F4" s="55">
        <v>15145</v>
      </c>
      <c r="G4" s="55">
        <v>18013</v>
      </c>
      <c r="H4" s="55">
        <v>19612</v>
      </c>
      <c r="I4" s="55">
        <v>22223</v>
      </c>
      <c r="J4" s="363">
        <v>25919</v>
      </c>
      <c r="K4" s="363"/>
      <c r="L4" s="309">
        <v>27495</v>
      </c>
      <c r="M4" s="309"/>
      <c r="N4" s="309"/>
      <c r="O4" s="309"/>
      <c r="P4" s="309">
        <v>32467</v>
      </c>
      <c r="Q4" s="309"/>
      <c r="R4" s="309"/>
      <c r="S4" s="309"/>
      <c r="T4" s="309">
        <v>35763</v>
      </c>
      <c r="U4" s="309"/>
      <c r="V4" s="309"/>
      <c r="W4" s="309"/>
      <c r="X4" s="364">
        <v>42183</v>
      </c>
      <c r="Y4" s="364"/>
      <c r="Z4" s="56"/>
    </row>
    <row r="5" spans="1:26" ht="23.25" customHeight="1" x14ac:dyDescent="0.15">
      <c r="B5" s="361"/>
      <c r="C5" s="362"/>
      <c r="D5" s="57" t="s">
        <v>62</v>
      </c>
      <c r="E5" s="55">
        <v>37323</v>
      </c>
      <c r="F5" s="55">
        <v>56127</v>
      </c>
      <c r="G5" s="55">
        <v>62734</v>
      </c>
      <c r="H5" s="55">
        <v>67635</v>
      </c>
      <c r="I5" s="55">
        <v>72473</v>
      </c>
      <c r="J5" s="309">
        <v>74954</v>
      </c>
      <c r="K5" s="309"/>
      <c r="L5" s="309">
        <v>75507</v>
      </c>
      <c r="M5" s="309"/>
      <c r="N5" s="309"/>
      <c r="O5" s="309"/>
      <c r="P5" s="309">
        <v>82977</v>
      </c>
      <c r="Q5" s="309"/>
      <c r="R5" s="309"/>
      <c r="S5" s="309"/>
      <c r="T5" s="309">
        <v>86717</v>
      </c>
      <c r="U5" s="309"/>
      <c r="V5" s="309"/>
      <c r="W5" s="309"/>
      <c r="X5" s="347">
        <v>93363</v>
      </c>
      <c r="Y5" s="347"/>
      <c r="Z5" s="56"/>
    </row>
    <row r="6" spans="1:26" ht="23.25" customHeight="1" x14ac:dyDescent="0.15">
      <c r="B6" s="351" t="s">
        <v>63</v>
      </c>
      <c r="C6" s="354" t="s">
        <v>64</v>
      </c>
      <c r="D6" s="58" t="s">
        <v>61</v>
      </c>
      <c r="E6" s="59">
        <v>9024</v>
      </c>
      <c r="F6" s="60">
        <v>14861</v>
      </c>
      <c r="G6" s="60">
        <v>16850</v>
      </c>
      <c r="H6" s="59">
        <v>19569</v>
      </c>
      <c r="I6" s="59">
        <v>22120</v>
      </c>
      <c r="J6" s="309">
        <v>25895</v>
      </c>
      <c r="K6" s="309"/>
      <c r="L6" s="309">
        <v>27281</v>
      </c>
      <c r="M6" s="309"/>
      <c r="N6" s="309"/>
      <c r="O6" s="309"/>
      <c r="P6" s="309">
        <v>32418</v>
      </c>
      <c r="Q6" s="309"/>
      <c r="R6" s="309"/>
      <c r="S6" s="309"/>
      <c r="T6" s="309">
        <v>35726</v>
      </c>
      <c r="U6" s="309"/>
      <c r="V6" s="309"/>
      <c r="W6" s="309"/>
      <c r="X6" s="347">
        <v>42054</v>
      </c>
      <c r="Y6" s="347"/>
      <c r="Z6" s="56"/>
    </row>
    <row r="7" spans="1:26" ht="23.25" customHeight="1" x14ac:dyDescent="0.15">
      <c r="B7" s="352"/>
      <c r="C7" s="355"/>
      <c r="D7" s="58" t="s">
        <v>62</v>
      </c>
      <c r="E7" s="59">
        <v>34792</v>
      </c>
      <c r="F7" s="59">
        <v>54473</v>
      </c>
      <c r="G7" s="59">
        <v>61112</v>
      </c>
      <c r="H7" s="59">
        <v>66653</v>
      </c>
      <c r="I7" s="59">
        <v>71398</v>
      </c>
      <c r="J7" s="309">
        <v>73991</v>
      </c>
      <c r="K7" s="309"/>
      <c r="L7" s="309">
        <v>74171</v>
      </c>
      <c r="M7" s="309"/>
      <c r="N7" s="309"/>
      <c r="O7" s="309"/>
      <c r="P7" s="309">
        <v>81627</v>
      </c>
      <c r="Q7" s="309"/>
      <c r="R7" s="309"/>
      <c r="S7" s="309"/>
      <c r="T7" s="309">
        <v>85182</v>
      </c>
      <c r="U7" s="309"/>
      <c r="V7" s="309"/>
      <c r="W7" s="309"/>
      <c r="X7" s="347">
        <v>91596</v>
      </c>
      <c r="Y7" s="347"/>
      <c r="Z7" s="56"/>
    </row>
    <row r="8" spans="1:26" ht="23.25" customHeight="1" x14ac:dyDescent="0.15">
      <c r="B8" s="352"/>
      <c r="C8" s="356"/>
      <c r="D8" s="61" t="s">
        <v>65</v>
      </c>
      <c r="E8" s="62">
        <v>3.8554964539007091</v>
      </c>
      <c r="F8" s="62">
        <v>3.6655003028060023</v>
      </c>
      <c r="G8" s="62">
        <v>3.6268249258160239</v>
      </c>
      <c r="H8" s="63">
        <v>3.4060503858142983</v>
      </c>
      <c r="I8" s="63">
        <v>3.2277576853526222</v>
      </c>
      <c r="J8" s="349">
        <v>2.8573469781811158</v>
      </c>
      <c r="K8" s="349"/>
      <c r="L8" s="349">
        <v>2.7187786371467322</v>
      </c>
      <c r="M8" s="349"/>
      <c r="N8" s="349"/>
      <c r="O8" s="349"/>
      <c r="P8" s="349">
        <v>2.5179529890801406</v>
      </c>
      <c r="Q8" s="349"/>
      <c r="R8" s="349"/>
      <c r="S8" s="349"/>
      <c r="T8" s="349">
        <v>2.3843139450260313</v>
      </c>
      <c r="U8" s="349"/>
      <c r="V8" s="349"/>
      <c r="W8" s="349"/>
      <c r="X8" s="350">
        <f>X7/X6</f>
        <v>2.1780567841346841</v>
      </c>
      <c r="Y8" s="350"/>
      <c r="Z8" s="64"/>
    </row>
    <row r="9" spans="1:26" ht="23.25" customHeight="1" x14ac:dyDescent="0.15">
      <c r="B9" s="352"/>
      <c r="C9" s="45"/>
      <c r="D9" s="65" t="s">
        <v>66</v>
      </c>
      <c r="E9" s="59">
        <v>709</v>
      </c>
      <c r="F9" s="59">
        <v>1413</v>
      </c>
      <c r="G9" s="59">
        <v>1844</v>
      </c>
      <c r="H9" s="59">
        <v>3228</v>
      </c>
      <c r="I9" s="59">
        <v>4065</v>
      </c>
      <c r="J9" s="309">
        <v>5719</v>
      </c>
      <c r="K9" s="309"/>
      <c r="L9" s="309">
        <v>6611</v>
      </c>
      <c r="M9" s="309"/>
      <c r="N9" s="309"/>
      <c r="O9" s="309"/>
      <c r="P9" s="309">
        <v>9422</v>
      </c>
      <c r="Q9" s="309"/>
      <c r="R9" s="309"/>
      <c r="S9" s="309"/>
      <c r="T9" s="309">
        <v>11716</v>
      </c>
      <c r="U9" s="309"/>
      <c r="V9" s="309"/>
      <c r="W9" s="309"/>
      <c r="X9" s="347">
        <v>16728</v>
      </c>
      <c r="Y9" s="347"/>
      <c r="Z9" s="56"/>
    </row>
    <row r="10" spans="1:26" ht="23.25" customHeight="1" x14ac:dyDescent="0.15">
      <c r="B10" s="352"/>
      <c r="C10" s="45"/>
      <c r="D10" s="65" t="s">
        <v>67</v>
      </c>
      <c r="E10" s="59">
        <v>1247</v>
      </c>
      <c r="F10" s="59">
        <v>1673</v>
      </c>
      <c r="G10" s="59">
        <v>1873</v>
      </c>
      <c r="H10" s="59">
        <v>2249</v>
      </c>
      <c r="I10" s="59">
        <v>3235</v>
      </c>
      <c r="J10" s="309">
        <v>5728</v>
      </c>
      <c r="K10" s="309"/>
      <c r="L10" s="309">
        <v>6785</v>
      </c>
      <c r="M10" s="309"/>
      <c r="N10" s="309"/>
      <c r="O10" s="309"/>
      <c r="P10" s="309">
        <v>8517</v>
      </c>
      <c r="Q10" s="309"/>
      <c r="R10" s="309"/>
      <c r="S10" s="309"/>
      <c r="T10" s="309">
        <v>9634</v>
      </c>
      <c r="U10" s="309"/>
      <c r="V10" s="309"/>
      <c r="W10" s="309"/>
      <c r="X10" s="347">
        <v>10948</v>
      </c>
      <c r="Y10" s="347"/>
      <c r="Z10" s="56"/>
    </row>
    <row r="11" spans="1:26" ht="23.25" customHeight="1" x14ac:dyDescent="0.15">
      <c r="B11" s="352"/>
      <c r="C11" s="45"/>
      <c r="D11" s="65" t="s">
        <v>68</v>
      </c>
      <c r="E11" s="59">
        <v>1954</v>
      </c>
      <c r="F11" s="59">
        <v>3218</v>
      </c>
      <c r="G11" s="59">
        <v>3133</v>
      </c>
      <c r="H11" s="59">
        <v>3517</v>
      </c>
      <c r="I11" s="59">
        <v>4361</v>
      </c>
      <c r="J11" s="309">
        <v>5747</v>
      </c>
      <c r="K11" s="309"/>
      <c r="L11" s="309">
        <v>5830</v>
      </c>
      <c r="M11" s="309"/>
      <c r="N11" s="309"/>
      <c r="O11" s="309"/>
      <c r="P11" s="309">
        <v>6644</v>
      </c>
      <c r="Q11" s="309"/>
      <c r="R11" s="309"/>
      <c r="S11" s="309"/>
      <c r="T11" s="309">
        <v>6753</v>
      </c>
      <c r="U11" s="309"/>
      <c r="V11" s="309"/>
      <c r="W11" s="309"/>
      <c r="X11" s="347">
        <v>7227</v>
      </c>
      <c r="Y11" s="347"/>
      <c r="Z11" s="56"/>
    </row>
    <row r="12" spans="1:26" ht="23.25" customHeight="1" x14ac:dyDescent="0.15">
      <c r="B12" s="352"/>
      <c r="C12" s="45"/>
      <c r="D12" s="65" t="s">
        <v>69</v>
      </c>
      <c r="E12" s="59">
        <v>2570</v>
      </c>
      <c r="F12" s="59">
        <v>5227</v>
      </c>
      <c r="G12" s="59">
        <v>6265</v>
      </c>
      <c r="H12" s="59">
        <v>6622</v>
      </c>
      <c r="I12" s="59">
        <v>6652</v>
      </c>
      <c r="J12" s="309">
        <v>5606</v>
      </c>
      <c r="K12" s="309"/>
      <c r="L12" s="309">
        <v>5230</v>
      </c>
      <c r="M12" s="309"/>
      <c r="N12" s="309"/>
      <c r="O12" s="309"/>
      <c r="P12" s="309">
        <v>5164</v>
      </c>
      <c r="Q12" s="309"/>
      <c r="R12" s="309"/>
      <c r="S12" s="309"/>
      <c r="T12" s="309">
        <v>5167</v>
      </c>
      <c r="U12" s="309"/>
      <c r="V12" s="309"/>
      <c r="W12" s="309"/>
      <c r="X12" s="347">
        <v>5154</v>
      </c>
      <c r="Y12" s="347"/>
      <c r="Z12" s="56"/>
    </row>
    <row r="13" spans="1:26" ht="23.25" customHeight="1" x14ac:dyDescent="0.15">
      <c r="B13" s="352"/>
      <c r="C13" s="45"/>
      <c r="D13" s="65" t="s">
        <v>70</v>
      </c>
      <c r="E13" s="59">
        <v>1182</v>
      </c>
      <c r="F13" s="59">
        <v>1908</v>
      </c>
      <c r="G13" s="59">
        <v>2295</v>
      </c>
      <c r="H13" s="59">
        <v>2580</v>
      </c>
      <c r="I13" s="59">
        <v>2373</v>
      </c>
      <c r="J13" s="309">
        <v>1944</v>
      </c>
      <c r="K13" s="309"/>
      <c r="L13" s="309">
        <v>1794</v>
      </c>
      <c r="M13" s="309"/>
      <c r="N13" s="309"/>
      <c r="O13" s="309"/>
      <c r="P13" s="309">
        <v>1781</v>
      </c>
      <c r="Q13" s="309"/>
      <c r="R13" s="309"/>
      <c r="S13" s="309"/>
      <c r="T13" s="309">
        <v>1747</v>
      </c>
      <c r="U13" s="309"/>
      <c r="V13" s="309"/>
      <c r="W13" s="309"/>
      <c r="X13" s="347">
        <v>1488</v>
      </c>
      <c r="Y13" s="347"/>
      <c r="Z13" s="56"/>
    </row>
    <row r="14" spans="1:26" ht="23.25" customHeight="1" x14ac:dyDescent="0.15">
      <c r="B14" s="352"/>
      <c r="C14" s="45"/>
      <c r="D14" s="65" t="s">
        <v>71</v>
      </c>
      <c r="E14" s="59">
        <v>626</v>
      </c>
      <c r="F14" s="59">
        <v>776</v>
      </c>
      <c r="G14" s="59">
        <v>844</v>
      </c>
      <c r="H14" s="59">
        <v>860</v>
      </c>
      <c r="I14" s="59">
        <v>942</v>
      </c>
      <c r="J14" s="309">
        <v>753</v>
      </c>
      <c r="K14" s="309"/>
      <c r="L14" s="309">
        <v>724</v>
      </c>
      <c r="M14" s="309"/>
      <c r="N14" s="309"/>
      <c r="O14" s="309"/>
      <c r="P14" s="309">
        <v>629</v>
      </c>
      <c r="Q14" s="309"/>
      <c r="R14" s="309"/>
      <c r="S14" s="309"/>
      <c r="T14" s="309">
        <v>498</v>
      </c>
      <c r="U14" s="309"/>
      <c r="V14" s="309"/>
      <c r="W14" s="309"/>
      <c r="X14" s="347">
        <v>374</v>
      </c>
      <c r="Y14" s="347"/>
      <c r="Z14" s="56"/>
    </row>
    <row r="15" spans="1:26" ht="23.25" customHeight="1" x14ac:dyDescent="0.15">
      <c r="B15" s="352"/>
      <c r="C15" s="45"/>
      <c r="D15" s="65" t="s">
        <v>72</v>
      </c>
      <c r="E15" s="59">
        <v>367</v>
      </c>
      <c r="F15" s="59">
        <v>363</v>
      </c>
      <c r="G15" s="59">
        <v>355</v>
      </c>
      <c r="H15" s="59">
        <v>352</v>
      </c>
      <c r="I15" s="59">
        <v>352</v>
      </c>
      <c r="J15" s="309">
        <v>293</v>
      </c>
      <c r="K15" s="309"/>
      <c r="L15" s="309">
        <v>215</v>
      </c>
      <c r="M15" s="309"/>
      <c r="N15" s="309"/>
      <c r="O15" s="309"/>
      <c r="P15" s="309">
        <v>198</v>
      </c>
      <c r="Q15" s="309"/>
      <c r="R15" s="309"/>
      <c r="S15" s="309"/>
      <c r="T15" s="309">
        <v>159</v>
      </c>
      <c r="U15" s="309"/>
      <c r="V15" s="309"/>
      <c r="W15" s="309"/>
      <c r="X15" s="347">
        <v>103</v>
      </c>
      <c r="Y15" s="347"/>
      <c r="Z15" s="56"/>
    </row>
    <row r="16" spans="1:26" ht="23.25" customHeight="1" x14ac:dyDescent="0.15">
      <c r="B16" s="352"/>
      <c r="C16" s="45"/>
      <c r="D16" s="65" t="s">
        <v>73</v>
      </c>
      <c r="E16" s="59">
        <v>207</v>
      </c>
      <c r="F16" s="59">
        <v>171</v>
      </c>
      <c r="G16" s="59">
        <v>166</v>
      </c>
      <c r="H16" s="59">
        <v>114</v>
      </c>
      <c r="I16" s="59">
        <v>90</v>
      </c>
      <c r="J16" s="309">
        <v>88</v>
      </c>
      <c r="K16" s="309"/>
      <c r="L16" s="309">
        <v>74</v>
      </c>
      <c r="M16" s="309"/>
      <c r="N16" s="309"/>
      <c r="O16" s="309"/>
      <c r="P16" s="309">
        <v>53</v>
      </c>
      <c r="Q16" s="309"/>
      <c r="R16" s="309"/>
      <c r="S16" s="309"/>
      <c r="T16" s="309">
        <v>38</v>
      </c>
      <c r="U16" s="309"/>
      <c r="V16" s="309"/>
      <c r="W16" s="309"/>
      <c r="X16" s="347">
        <v>21</v>
      </c>
      <c r="Y16" s="347"/>
      <c r="Z16" s="56"/>
    </row>
    <row r="17" spans="2:26" ht="23.25" customHeight="1" x14ac:dyDescent="0.15">
      <c r="B17" s="352"/>
      <c r="C17" s="45"/>
      <c r="D17" s="65" t="s">
        <v>74</v>
      </c>
      <c r="E17" s="59">
        <v>99</v>
      </c>
      <c r="F17" s="59">
        <v>87</v>
      </c>
      <c r="G17" s="59">
        <v>50</v>
      </c>
      <c r="H17" s="59">
        <v>32</v>
      </c>
      <c r="I17" s="59">
        <v>36</v>
      </c>
      <c r="J17" s="309">
        <v>12</v>
      </c>
      <c r="K17" s="309"/>
      <c r="L17" s="309">
        <v>12</v>
      </c>
      <c r="M17" s="309"/>
      <c r="N17" s="309"/>
      <c r="O17" s="309"/>
      <c r="P17" s="309">
        <v>8</v>
      </c>
      <c r="Q17" s="309"/>
      <c r="R17" s="309"/>
      <c r="S17" s="309"/>
      <c r="T17" s="309">
        <v>11</v>
      </c>
      <c r="U17" s="309"/>
      <c r="V17" s="309"/>
      <c r="W17" s="309"/>
      <c r="X17" s="347">
        <v>8</v>
      </c>
      <c r="Y17" s="347"/>
      <c r="Z17" s="56"/>
    </row>
    <row r="18" spans="2:26" ht="23.25" customHeight="1" x14ac:dyDescent="0.15">
      <c r="B18" s="353"/>
      <c r="C18" s="66"/>
      <c r="D18" s="67" t="s">
        <v>75</v>
      </c>
      <c r="E18" s="68">
        <v>63</v>
      </c>
      <c r="F18" s="68">
        <v>25</v>
      </c>
      <c r="G18" s="68">
        <v>25</v>
      </c>
      <c r="H18" s="68">
        <v>15</v>
      </c>
      <c r="I18" s="68">
        <v>14</v>
      </c>
      <c r="J18" s="348">
        <v>5</v>
      </c>
      <c r="K18" s="348"/>
      <c r="L18" s="348">
        <v>6</v>
      </c>
      <c r="M18" s="348"/>
      <c r="N18" s="348"/>
      <c r="O18" s="348"/>
      <c r="P18" s="348">
        <v>2</v>
      </c>
      <c r="Q18" s="348"/>
      <c r="R18" s="348"/>
      <c r="S18" s="348"/>
      <c r="T18" s="348">
        <v>3</v>
      </c>
      <c r="U18" s="348"/>
      <c r="V18" s="348"/>
      <c r="W18" s="348"/>
      <c r="X18" s="305">
        <v>3</v>
      </c>
      <c r="Y18" s="305"/>
      <c r="Z18" s="56"/>
    </row>
    <row r="19" spans="2:26" ht="19.5" customHeight="1" x14ac:dyDescent="0.15">
      <c r="B19" s="41" t="s">
        <v>36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70"/>
      <c r="P19" s="70"/>
      <c r="Q19" s="70"/>
      <c r="R19" s="41"/>
      <c r="S19" s="41"/>
      <c r="T19" s="41"/>
      <c r="U19" s="41"/>
      <c r="V19" s="41"/>
      <c r="W19" s="41"/>
      <c r="X19" s="41"/>
      <c r="Y19" s="41"/>
    </row>
    <row r="20" spans="2:26" ht="19.5" customHeight="1" x14ac:dyDescent="0.15">
      <c r="B20" s="41" t="s">
        <v>76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70"/>
      <c r="P20" s="70"/>
      <c r="Q20" s="70"/>
      <c r="R20" s="41"/>
      <c r="S20" s="41"/>
      <c r="T20" s="41"/>
      <c r="U20" s="41"/>
      <c r="V20" s="41"/>
      <c r="W20" s="41"/>
      <c r="X20" s="41"/>
      <c r="Y20" s="41"/>
    </row>
    <row r="21" spans="2:26" ht="18.75" customHeight="1" x14ac:dyDescent="0.15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71"/>
      <c r="P21" s="71"/>
      <c r="Q21" s="71"/>
      <c r="R21" s="42"/>
      <c r="S21" s="42"/>
      <c r="T21" s="42"/>
      <c r="U21" s="42"/>
      <c r="V21" s="42"/>
      <c r="W21" s="42"/>
      <c r="X21" s="42"/>
      <c r="Y21" s="42"/>
    </row>
    <row r="22" spans="2:26" ht="18.75" customHeight="1" x14ac:dyDescent="0.1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71"/>
      <c r="P22" s="71"/>
      <c r="Q22" s="71"/>
      <c r="R22" s="42"/>
      <c r="S22" s="42"/>
      <c r="T22" s="42"/>
      <c r="U22" s="42"/>
      <c r="V22" s="42"/>
      <c r="W22" s="42"/>
      <c r="X22" s="42"/>
      <c r="Y22" s="42"/>
    </row>
    <row r="23" spans="2:26" ht="18.75" customHeight="1" x14ac:dyDescent="0.15">
      <c r="B23" s="42"/>
      <c r="C23" s="42"/>
    </row>
    <row r="24" spans="2:26" ht="18.75" customHeight="1" x14ac:dyDescent="0.15"/>
    <row r="25" spans="2:26" ht="18.75" customHeight="1" x14ac:dyDescent="0.15"/>
    <row r="26" spans="2:26" s="72" customFormat="1" ht="18" customHeight="1" x14ac:dyDescent="0.2">
      <c r="B26" s="7" t="s">
        <v>77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2:26" x14ac:dyDescent="0.15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70"/>
      <c r="P27" s="70"/>
      <c r="Q27" s="70"/>
      <c r="R27" s="41"/>
      <c r="S27" s="41"/>
      <c r="T27" s="41"/>
      <c r="U27" s="41"/>
      <c r="V27" s="41"/>
      <c r="W27" s="41"/>
      <c r="X27" s="41"/>
      <c r="Y27" s="46" t="s">
        <v>78</v>
      </c>
    </row>
    <row r="28" spans="2:26" ht="18" customHeight="1" x14ac:dyDescent="0.15">
      <c r="B28" s="334" t="s">
        <v>3</v>
      </c>
      <c r="C28" s="334"/>
      <c r="D28" s="335" t="s">
        <v>79</v>
      </c>
      <c r="E28" s="41"/>
      <c r="F28" s="41"/>
      <c r="G28" s="41"/>
      <c r="H28" s="41"/>
      <c r="I28" s="41"/>
      <c r="J28" s="328" t="s">
        <v>80</v>
      </c>
      <c r="K28" s="334"/>
      <c r="L28" s="334"/>
      <c r="M28" s="334"/>
      <c r="N28" s="334"/>
      <c r="O28" s="334"/>
      <c r="P28" s="334"/>
      <c r="Q28" s="334"/>
      <c r="R28" s="334"/>
      <c r="S28" s="334"/>
      <c r="T28" s="334"/>
      <c r="U28" s="334"/>
      <c r="V28" s="334"/>
      <c r="W28" s="326"/>
      <c r="X28" s="336" t="s">
        <v>81</v>
      </c>
      <c r="Y28" s="328" t="s">
        <v>82</v>
      </c>
    </row>
    <row r="29" spans="2:26" ht="18" customHeight="1" x14ac:dyDescent="0.15">
      <c r="B29" s="334"/>
      <c r="C29" s="334"/>
      <c r="D29" s="335"/>
      <c r="E29" s="41"/>
      <c r="F29" s="41"/>
      <c r="G29" s="41"/>
      <c r="H29" s="41"/>
      <c r="I29" s="41"/>
      <c r="J29" s="339" t="s">
        <v>79</v>
      </c>
      <c r="K29" s="340"/>
      <c r="L29" s="341" t="s">
        <v>83</v>
      </c>
      <c r="M29" s="343"/>
      <c r="N29" s="343"/>
      <c r="O29" s="343"/>
      <c r="P29" s="343"/>
      <c r="Q29" s="342"/>
      <c r="R29" s="344" t="s">
        <v>84</v>
      </c>
      <c r="S29" s="345"/>
      <c r="T29" s="345"/>
      <c r="U29" s="345"/>
      <c r="V29" s="345"/>
      <c r="W29" s="346"/>
      <c r="X29" s="337"/>
      <c r="Y29" s="328"/>
    </row>
    <row r="30" spans="2:26" ht="18" customHeight="1" x14ac:dyDescent="0.15">
      <c r="B30" s="334"/>
      <c r="C30" s="334"/>
      <c r="D30" s="335"/>
      <c r="E30" s="41"/>
      <c r="F30" s="41"/>
      <c r="G30" s="41"/>
      <c r="H30" s="41"/>
      <c r="I30" s="41"/>
      <c r="J30" s="341"/>
      <c r="K30" s="342"/>
      <c r="L30" s="328" t="s">
        <v>10</v>
      </c>
      <c r="M30" s="334"/>
      <c r="N30" s="326"/>
      <c r="O30" s="328" t="s">
        <v>11</v>
      </c>
      <c r="P30" s="334"/>
      <c r="Q30" s="326"/>
      <c r="R30" s="328" t="s">
        <v>10</v>
      </c>
      <c r="S30" s="334"/>
      <c r="T30" s="326"/>
      <c r="U30" s="328" t="s">
        <v>11</v>
      </c>
      <c r="V30" s="334"/>
      <c r="W30" s="326"/>
      <c r="X30" s="338"/>
      <c r="Y30" s="328"/>
    </row>
    <row r="31" spans="2:26" ht="23.25" customHeight="1" x14ac:dyDescent="0.15">
      <c r="B31" s="74"/>
      <c r="C31" s="46" t="s">
        <v>47</v>
      </c>
      <c r="D31" s="47">
        <v>63620</v>
      </c>
      <c r="E31" s="75"/>
      <c r="F31" s="75"/>
      <c r="G31" s="75"/>
      <c r="H31" s="75"/>
      <c r="I31" s="75"/>
      <c r="J31" s="309">
        <v>42394</v>
      </c>
      <c r="K31" s="309"/>
      <c r="L31" s="309">
        <v>25030</v>
      </c>
      <c r="M31" s="309"/>
      <c r="N31" s="309"/>
      <c r="O31" s="309">
        <v>15176</v>
      </c>
      <c r="P31" s="309"/>
      <c r="Q31" s="309"/>
      <c r="R31" s="309">
        <v>1450</v>
      </c>
      <c r="S31" s="309"/>
      <c r="T31" s="309"/>
      <c r="U31" s="309">
        <v>738</v>
      </c>
      <c r="V31" s="309"/>
      <c r="W31" s="309"/>
      <c r="X31" s="47">
        <v>19811</v>
      </c>
      <c r="Y31" s="30">
        <v>1415</v>
      </c>
    </row>
    <row r="32" spans="2:26" ht="23.25" customHeight="1" x14ac:dyDescent="0.15">
      <c r="B32" s="333" t="s">
        <v>85</v>
      </c>
      <c r="C32" s="333"/>
      <c r="D32" s="47">
        <v>64343</v>
      </c>
      <c r="E32" s="75"/>
      <c r="F32" s="75"/>
      <c r="G32" s="75"/>
      <c r="H32" s="75"/>
      <c r="I32" s="75"/>
      <c r="J32" s="309">
        <v>41777</v>
      </c>
      <c r="K32" s="309"/>
      <c r="L32" s="309">
        <v>23842</v>
      </c>
      <c r="M32" s="309"/>
      <c r="N32" s="309"/>
      <c r="O32" s="309">
        <v>14918</v>
      </c>
      <c r="P32" s="309"/>
      <c r="Q32" s="309"/>
      <c r="R32" s="309">
        <v>2035</v>
      </c>
      <c r="S32" s="309"/>
      <c r="T32" s="309"/>
      <c r="U32" s="309">
        <v>982</v>
      </c>
      <c r="V32" s="309"/>
      <c r="W32" s="309"/>
      <c r="X32" s="47">
        <v>20464</v>
      </c>
      <c r="Y32" s="77">
        <v>2102</v>
      </c>
    </row>
    <row r="33" spans="2:25" ht="23.25" customHeight="1" x14ac:dyDescent="0.15">
      <c r="B33" s="333" t="s">
        <v>86</v>
      </c>
      <c r="C33" s="333"/>
      <c r="D33" s="47">
        <v>71072</v>
      </c>
      <c r="E33" s="75"/>
      <c r="F33" s="75"/>
      <c r="G33" s="75"/>
      <c r="H33" s="75"/>
      <c r="I33" s="75"/>
      <c r="J33" s="309">
        <v>44040</v>
      </c>
      <c r="K33" s="309"/>
      <c r="L33" s="309">
        <v>25172</v>
      </c>
      <c r="M33" s="309"/>
      <c r="N33" s="309"/>
      <c r="O33" s="309">
        <v>15954</v>
      </c>
      <c r="P33" s="309"/>
      <c r="Q33" s="309"/>
      <c r="R33" s="309">
        <v>2039</v>
      </c>
      <c r="S33" s="309"/>
      <c r="T33" s="309"/>
      <c r="U33" s="309">
        <v>875</v>
      </c>
      <c r="V33" s="309"/>
      <c r="W33" s="309"/>
      <c r="X33" s="47">
        <v>22242</v>
      </c>
      <c r="Y33" s="77">
        <v>4790</v>
      </c>
    </row>
    <row r="34" spans="2:25" ht="23.25" customHeight="1" x14ac:dyDescent="0.15">
      <c r="B34" s="333" t="s">
        <v>87</v>
      </c>
      <c r="C34" s="333"/>
      <c r="D34" s="47">
        <v>74917</v>
      </c>
      <c r="E34" s="75"/>
      <c r="F34" s="75"/>
      <c r="G34" s="75"/>
      <c r="H34" s="75"/>
      <c r="I34" s="75"/>
      <c r="J34" s="309">
        <v>45699</v>
      </c>
      <c r="K34" s="309"/>
      <c r="L34" s="309">
        <v>26071</v>
      </c>
      <c r="M34" s="309"/>
      <c r="N34" s="309"/>
      <c r="O34" s="309">
        <v>17696</v>
      </c>
      <c r="P34" s="309"/>
      <c r="Q34" s="309"/>
      <c r="R34" s="309">
        <v>1271</v>
      </c>
      <c r="S34" s="309"/>
      <c r="T34" s="309"/>
      <c r="U34" s="309">
        <v>661</v>
      </c>
      <c r="V34" s="309"/>
      <c r="W34" s="309"/>
      <c r="X34" s="47">
        <v>23457</v>
      </c>
      <c r="Y34" s="77">
        <v>5761</v>
      </c>
    </row>
    <row r="35" spans="2:25" ht="23.25" customHeight="1" x14ac:dyDescent="0.15">
      <c r="B35" s="78"/>
      <c r="C35" s="79" t="s">
        <v>88</v>
      </c>
      <c r="D35" s="49">
        <v>80025</v>
      </c>
      <c r="E35" s="80"/>
      <c r="F35" s="80"/>
      <c r="G35" s="80"/>
      <c r="H35" s="80"/>
      <c r="I35" s="80"/>
      <c r="J35" s="305">
        <v>46031</v>
      </c>
      <c r="K35" s="305"/>
      <c r="L35" s="305">
        <v>25708</v>
      </c>
      <c r="M35" s="305"/>
      <c r="N35" s="305"/>
      <c r="O35" s="305">
        <v>18743</v>
      </c>
      <c r="P35" s="305"/>
      <c r="Q35" s="305"/>
      <c r="R35" s="305">
        <v>982</v>
      </c>
      <c r="S35" s="305"/>
      <c r="T35" s="305"/>
      <c r="U35" s="305">
        <v>598</v>
      </c>
      <c r="V35" s="305"/>
      <c r="W35" s="305"/>
      <c r="X35" s="49">
        <v>20833</v>
      </c>
      <c r="Y35" s="81">
        <v>13161</v>
      </c>
    </row>
    <row r="36" spans="2:25" ht="23.25" customHeight="1" x14ac:dyDescent="0.15">
      <c r="B36" s="41" t="s">
        <v>36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70"/>
      <c r="P36" s="70"/>
      <c r="Q36" s="70"/>
      <c r="R36" s="41"/>
      <c r="S36" s="41"/>
      <c r="T36" s="41"/>
      <c r="U36" s="41"/>
      <c r="V36" s="41"/>
      <c r="W36" s="41"/>
      <c r="X36" s="41"/>
      <c r="Y36" s="41"/>
    </row>
    <row r="37" spans="2:25" x14ac:dyDescent="0.15">
      <c r="B37" s="82"/>
      <c r="C37" s="82"/>
    </row>
    <row r="38" spans="2:25" x14ac:dyDescent="0.15">
      <c r="B38" s="83"/>
      <c r="C38" s="83"/>
    </row>
  </sheetData>
  <mergeCells count="125">
    <mergeCell ref="J2:O2"/>
    <mergeCell ref="B3:D3"/>
    <mergeCell ref="J3:K3"/>
    <mergeCell ref="L3:O3"/>
    <mergeCell ref="P3:S3"/>
    <mergeCell ref="T3:W3"/>
    <mergeCell ref="X3:Y3"/>
    <mergeCell ref="B4:C5"/>
    <mergeCell ref="J4:K4"/>
    <mergeCell ref="L4:O4"/>
    <mergeCell ref="P4:S4"/>
    <mergeCell ref="T4:W4"/>
    <mergeCell ref="X4:Y4"/>
    <mergeCell ref="J5:K5"/>
    <mergeCell ref="L5:O5"/>
    <mergeCell ref="P5:S5"/>
    <mergeCell ref="T5:W5"/>
    <mergeCell ref="X5:Y5"/>
    <mergeCell ref="B6:B18"/>
    <mergeCell ref="C6:C8"/>
    <mergeCell ref="J6:K6"/>
    <mergeCell ref="L6:O6"/>
    <mergeCell ref="P6:S6"/>
    <mergeCell ref="T6:W6"/>
    <mergeCell ref="X6:Y6"/>
    <mergeCell ref="J7:K7"/>
    <mergeCell ref="L7:O7"/>
    <mergeCell ref="P7:S7"/>
    <mergeCell ref="T7:W7"/>
    <mergeCell ref="X7:Y7"/>
    <mergeCell ref="J8:K8"/>
    <mergeCell ref="L8:O8"/>
    <mergeCell ref="P8:S8"/>
    <mergeCell ref="T8:W8"/>
    <mergeCell ref="X8:Y8"/>
    <mergeCell ref="J9:K9"/>
    <mergeCell ref="L9:O9"/>
    <mergeCell ref="P9:S9"/>
    <mergeCell ref="T9:W9"/>
    <mergeCell ref="X9:Y9"/>
    <mergeCell ref="J10:K10"/>
    <mergeCell ref="L10:O10"/>
    <mergeCell ref="P10:S10"/>
    <mergeCell ref="T10:W10"/>
    <mergeCell ref="X10:Y10"/>
    <mergeCell ref="J11:K11"/>
    <mergeCell ref="L11:O11"/>
    <mergeCell ref="P11:S11"/>
    <mergeCell ref="T11:W11"/>
    <mergeCell ref="X11:Y11"/>
    <mergeCell ref="J12:K12"/>
    <mergeCell ref="L12:O12"/>
    <mergeCell ref="P12:S12"/>
    <mergeCell ref="T12:W12"/>
    <mergeCell ref="X12:Y12"/>
    <mergeCell ref="J13:K13"/>
    <mergeCell ref="L13:O13"/>
    <mergeCell ref="P13:S13"/>
    <mergeCell ref="T13:W13"/>
    <mergeCell ref="X13:Y13"/>
    <mergeCell ref="J14:K14"/>
    <mergeCell ref="L14:O14"/>
    <mergeCell ref="P14:S14"/>
    <mergeCell ref="T14:W14"/>
    <mergeCell ref="X14:Y14"/>
    <mergeCell ref="J15:K15"/>
    <mergeCell ref="L15:O15"/>
    <mergeCell ref="P15:S15"/>
    <mergeCell ref="T15:W15"/>
    <mergeCell ref="X15:Y15"/>
    <mergeCell ref="J16:K16"/>
    <mergeCell ref="L16:O16"/>
    <mergeCell ref="P16:S16"/>
    <mergeCell ref="T16:W16"/>
    <mergeCell ref="X16:Y16"/>
    <mergeCell ref="X28:X30"/>
    <mergeCell ref="Y28:Y30"/>
    <mergeCell ref="J29:K30"/>
    <mergeCell ref="L29:Q29"/>
    <mergeCell ref="R29:W29"/>
    <mergeCell ref="L30:N30"/>
    <mergeCell ref="O30:Q30"/>
    <mergeCell ref="J17:K17"/>
    <mergeCell ref="L17:O17"/>
    <mergeCell ref="P17:S17"/>
    <mergeCell ref="T17:W17"/>
    <mergeCell ref="X17:Y17"/>
    <mergeCell ref="J18:K18"/>
    <mergeCell ref="L18:O18"/>
    <mergeCell ref="P18:S18"/>
    <mergeCell ref="T18:W18"/>
    <mergeCell ref="X18:Y18"/>
    <mergeCell ref="R30:T30"/>
    <mergeCell ref="U30:W30"/>
    <mergeCell ref="J31:K31"/>
    <mergeCell ref="L31:N31"/>
    <mergeCell ref="O31:Q31"/>
    <mergeCell ref="R31:T31"/>
    <mergeCell ref="U31:W31"/>
    <mergeCell ref="B28:C30"/>
    <mergeCell ref="D28:D30"/>
    <mergeCell ref="J28:W28"/>
    <mergeCell ref="B33:C33"/>
    <mergeCell ref="J33:K33"/>
    <mergeCell ref="L33:N33"/>
    <mergeCell ref="O33:Q33"/>
    <mergeCell ref="R33:T33"/>
    <mergeCell ref="U33:W33"/>
    <mergeCell ref="B32:C32"/>
    <mergeCell ref="J32:K32"/>
    <mergeCell ref="L32:N32"/>
    <mergeCell ref="O32:Q32"/>
    <mergeCell ref="R32:T32"/>
    <mergeCell ref="U32:W32"/>
    <mergeCell ref="J35:K35"/>
    <mergeCell ref="L35:N35"/>
    <mergeCell ref="O35:Q35"/>
    <mergeCell ref="R35:T35"/>
    <mergeCell ref="U35:W35"/>
    <mergeCell ref="B34:C34"/>
    <mergeCell ref="J34:K34"/>
    <mergeCell ref="L34:N34"/>
    <mergeCell ref="O34:Q34"/>
    <mergeCell ref="R34:T34"/>
    <mergeCell ref="U34:W34"/>
  </mergeCells>
  <phoneticPr fontId="2"/>
  <printOptions horizontalCentered="1"/>
  <pageMargins left="0.70866141732283472" right="0.70866141732283472" top="0.74803149606299213" bottom="0.74803149606299213" header="0.31496062992125984" footer="0.51181102362204722"/>
  <pageSetup paperSize="9" scale="98" firstPageNumber="4294963191" fitToWidth="0" fitToHeight="0" orientation="portrait" r:id="rId1"/>
  <headerFooter differentOddEven="1" alignWithMargins="0">
    <oddFooter>&amp;C&amp;"ＭＳ Ｐ明朝,標準"&amp;A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8E596-5163-452E-B9B4-535DBB536600}">
  <sheetPr>
    <pageSetUpPr fitToPage="1"/>
  </sheetPr>
  <dimension ref="A1:L53"/>
  <sheetViews>
    <sheetView view="pageBreakPreview" zoomScaleNormal="100" zoomScaleSheetLayoutView="100" workbookViewId="0"/>
  </sheetViews>
  <sheetFormatPr defaultRowHeight="13.5" x14ac:dyDescent="0.15"/>
  <cols>
    <col min="1" max="1" width="5.25" style="8" bestFit="1" customWidth="1"/>
    <col min="2" max="3" width="14.5" style="8" customWidth="1"/>
    <col min="4" max="5" width="14.5" style="35" customWidth="1"/>
    <col min="6" max="7" width="14.5" style="8" customWidth="1"/>
    <col min="8" max="14" width="6.5" style="8" customWidth="1"/>
    <col min="15" max="16384" width="9" style="8"/>
  </cols>
  <sheetData>
    <row r="1" spans="1:12" ht="18" customHeight="1" x14ac:dyDescent="0.2">
      <c r="A1" s="6"/>
      <c r="B1" s="50" t="s">
        <v>89</v>
      </c>
      <c r="C1" s="84"/>
      <c r="D1" s="84"/>
      <c r="E1" s="84"/>
      <c r="F1" s="84"/>
      <c r="G1" s="84"/>
      <c r="H1" s="50"/>
      <c r="I1" s="50"/>
      <c r="J1" s="50"/>
      <c r="K1" s="50"/>
    </row>
    <row r="2" spans="1:12" ht="12.75" customHeight="1" x14ac:dyDescent="0.15">
      <c r="C2" s="367"/>
      <c r="D2" s="367"/>
      <c r="E2" s="8"/>
      <c r="G2" s="85" t="s">
        <v>78</v>
      </c>
    </row>
    <row r="3" spans="1:12" ht="15" customHeight="1" x14ac:dyDescent="0.15">
      <c r="B3" s="368" t="s">
        <v>90</v>
      </c>
      <c r="C3" s="370" t="s">
        <v>91</v>
      </c>
      <c r="D3" s="371"/>
      <c r="E3" s="371"/>
      <c r="F3" s="371"/>
      <c r="G3" s="371"/>
    </row>
    <row r="4" spans="1:12" ht="15" customHeight="1" x14ac:dyDescent="0.15">
      <c r="B4" s="369"/>
      <c r="C4" s="86" t="s">
        <v>56</v>
      </c>
      <c r="D4" s="86" t="s">
        <v>92</v>
      </c>
      <c r="E4" s="86" t="s">
        <v>93</v>
      </c>
      <c r="F4" s="86" t="s">
        <v>59</v>
      </c>
      <c r="G4" s="87" t="s">
        <v>1</v>
      </c>
    </row>
    <row r="5" spans="1:12" s="35" customFormat="1" ht="23.25" customHeight="1" x14ac:dyDescent="0.15">
      <c r="B5" s="88" t="s">
        <v>94</v>
      </c>
      <c r="C5" s="89">
        <v>74954</v>
      </c>
      <c r="D5" s="89">
        <v>75507</v>
      </c>
      <c r="E5" s="89">
        <v>82977</v>
      </c>
      <c r="F5" s="89">
        <v>86717</v>
      </c>
      <c r="G5" s="89">
        <f>SUM(G6:G52)</f>
        <v>93363</v>
      </c>
      <c r="H5" s="90"/>
      <c r="I5" s="90"/>
      <c r="J5" s="90"/>
      <c r="K5" s="90"/>
      <c r="L5" s="90"/>
    </row>
    <row r="6" spans="1:12" s="42" customFormat="1" ht="14.25" customHeight="1" x14ac:dyDescent="0.15">
      <c r="B6" s="91" t="s">
        <v>95</v>
      </c>
      <c r="C6" s="92">
        <v>3924</v>
      </c>
      <c r="D6" s="92">
        <v>3949</v>
      </c>
      <c r="E6" s="92">
        <v>3820</v>
      </c>
      <c r="F6" s="92">
        <v>3616</v>
      </c>
      <c r="G6" s="93">
        <v>3398</v>
      </c>
      <c r="H6" s="90"/>
      <c r="I6" s="90"/>
      <c r="J6" s="90"/>
      <c r="K6" s="90"/>
      <c r="L6" s="90"/>
    </row>
    <row r="7" spans="1:12" s="42" customFormat="1" ht="14.25" customHeight="1" x14ac:dyDescent="0.15">
      <c r="B7" s="65" t="s">
        <v>96</v>
      </c>
      <c r="C7" s="30">
        <v>5540</v>
      </c>
      <c r="D7" s="30">
        <v>5503</v>
      </c>
      <c r="E7" s="30">
        <v>5640</v>
      </c>
      <c r="F7" s="30">
        <v>5354</v>
      </c>
      <c r="G7" s="94">
        <v>5268</v>
      </c>
      <c r="H7" s="90"/>
      <c r="I7" s="90"/>
      <c r="J7" s="90"/>
      <c r="K7" s="90"/>
      <c r="L7" s="90"/>
    </row>
    <row r="8" spans="1:12" s="42" customFormat="1" ht="14.25" customHeight="1" x14ac:dyDescent="0.15">
      <c r="B8" s="65" t="s">
        <v>97</v>
      </c>
      <c r="C8" s="30">
        <v>102</v>
      </c>
      <c r="D8" s="30">
        <v>211</v>
      </c>
      <c r="E8" s="30">
        <v>245</v>
      </c>
      <c r="F8" s="30">
        <v>210</v>
      </c>
      <c r="G8" s="94">
        <v>259</v>
      </c>
      <c r="H8" s="8"/>
      <c r="I8" s="8"/>
      <c r="J8" s="8"/>
      <c r="K8" s="8"/>
      <c r="L8" s="8"/>
    </row>
    <row r="9" spans="1:12" s="42" customFormat="1" ht="14.25" customHeight="1" x14ac:dyDescent="0.15">
      <c r="B9" s="65" t="s">
        <v>98</v>
      </c>
      <c r="C9" s="30">
        <v>17</v>
      </c>
      <c r="D9" s="30">
        <v>13</v>
      </c>
      <c r="E9" s="30">
        <v>16</v>
      </c>
      <c r="F9" s="30">
        <v>17</v>
      </c>
      <c r="G9" s="94">
        <v>14</v>
      </c>
    </row>
    <row r="10" spans="1:12" s="42" customFormat="1" ht="14.25" customHeight="1" x14ac:dyDescent="0.15">
      <c r="B10" s="65" t="s">
        <v>99</v>
      </c>
      <c r="C10" s="30">
        <v>1320</v>
      </c>
      <c r="D10" s="30">
        <v>1362</v>
      </c>
      <c r="E10" s="30">
        <v>1430</v>
      </c>
      <c r="F10" s="30">
        <v>1402</v>
      </c>
      <c r="G10" s="94">
        <v>1501</v>
      </c>
    </row>
    <row r="11" spans="1:12" s="42" customFormat="1" ht="14.25" customHeight="1" x14ac:dyDescent="0.15">
      <c r="B11" s="65" t="s">
        <v>100</v>
      </c>
      <c r="C11" s="30">
        <v>1380</v>
      </c>
      <c r="D11" s="30">
        <v>1266</v>
      </c>
      <c r="E11" s="30">
        <v>1173</v>
      </c>
      <c r="F11" s="30">
        <v>1035</v>
      </c>
      <c r="G11" s="94">
        <v>987</v>
      </c>
    </row>
    <row r="12" spans="1:12" s="42" customFormat="1" ht="14.25" customHeight="1" x14ac:dyDescent="0.15">
      <c r="B12" s="65" t="s">
        <v>101</v>
      </c>
      <c r="C12" s="30">
        <v>2468</v>
      </c>
      <c r="D12" s="30">
        <v>2176</v>
      </c>
      <c r="E12" s="30">
        <v>1951</v>
      </c>
      <c r="F12" s="30">
        <v>1845</v>
      </c>
      <c r="G12" s="94">
        <v>1696</v>
      </c>
    </row>
    <row r="13" spans="1:12" s="42" customFormat="1" ht="14.25" customHeight="1" x14ac:dyDescent="0.15">
      <c r="B13" s="65" t="s">
        <v>102</v>
      </c>
      <c r="C13" s="30">
        <v>984</v>
      </c>
      <c r="D13" s="30">
        <v>879</v>
      </c>
      <c r="E13" s="30">
        <v>1032</v>
      </c>
      <c r="F13" s="30">
        <v>1077</v>
      </c>
      <c r="G13" s="94">
        <v>1071</v>
      </c>
    </row>
    <row r="14" spans="1:12" s="42" customFormat="1" ht="14.25" customHeight="1" x14ac:dyDescent="0.15">
      <c r="B14" s="65" t="s">
        <v>103</v>
      </c>
      <c r="C14" s="30">
        <v>3223</v>
      </c>
      <c r="D14" s="30">
        <v>3171</v>
      </c>
      <c r="E14" s="30">
        <v>3395</v>
      </c>
      <c r="F14" s="30">
        <v>3550</v>
      </c>
      <c r="G14" s="94">
        <v>3487</v>
      </c>
    </row>
    <row r="15" spans="1:12" s="42" customFormat="1" ht="14.25" customHeight="1" x14ac:dyDescent="0.15">
      <c r="B15" s="65" t="s">
        <v>104</v>
      </c>
      <c r="C15" s="30">
        <v>3531</v>
      </c>
      <c r="D15" s="30">
        <v>3434</v>
      </c>
      <c r="E15" s="30">
        <v>3844</v>
      </c>
      <c r="F15" s="30">
        <v>3633</v>
      </c>
      <c r="G15" s="94">
        <v>3887</v>
      </c>
    </row>
    <row r="16" spans="1:12" s="42" customFormat="1" ht="14.25" customHeight="1" x14ac:dyDescent="0.15">
      <c r="B16" s="65" t="s">
        <v>105</v>
      </c>
      <c r="C16" s="30">
        <v>3436</v>
      </c>
      <c r="D16" s="30">
        <v>3318</v>
      </c>
      <c r="E16" s="30">
        <v>4183</v>
      </c>
      <c r="F16" s="30">
        <v>5026</v>
      </c>
      <c r="G16" s="94">
        <v>5722</v>
      </c>
    </row>
    <row r="17" spans="2:7" s="42" customFormat="1" ht="14.25" customHeight="1" x14ac:dyDescent="0.15">
      <c r="B17" s="65" t="s">
        <v>106</v>
      </c>
      <c r="C17" s="30">
        <v>2323</v>
      </c>
      <c r="D17" s="30">
        <v>2332</v>
      </c>
      <c r="E17" s="30">
        <v>3689</v>
      </c>
      <c r="F17" s="30">
        <v>3863</v>
      </c>
      <c r="G17" s="94">
        <v>4206</v>
      </c>
    </row>
    <row r="18" spans="2:7" s="42" customFormat="1" ht="14.25" customHeight="1" x14ac:dyDescent="0.15">
      <c r="B18" s="65" t="s">
        <v>107</v>
      </c>
      <c r="C18" s="30">
        <v>3705</v>
      </c>
      <c r="D18" s="30">
        <v>3733</v>
      </c>
      <c r="E18" s="30">
        <v>5925</v>
      </c>
      <c r="F18" s="30">
        <v>3736</v>
      </c>
      <c r="G18" s="94">
        <v>3886</v>
      </c>
    </row>
    <row r="19" spans="2:7" s="42" customFormat="1" ht="14.25" customHeight="1" x14ac:dyDescent="0.15">
      <c r="B19" s="65" t="s">
        <v>108</v>
      </c>
      <c r="C19" s="30">
        <v>2118</v>
      </c>
      <c r="D19" s="30">
        <v>2310</v>
      </c>
      <c r="E19" s="30">
        <v>2360</v>
      </c>
      <c r="F19" s="30">
        <v>2433</v>
      </c>
      <c r="G19" s="94">
        <v>2670</v>
      </c>
    </row>
    <row r="20" spans="2:7" s="42" customFormat="1" ht="14.25" customHeight="1" x14ac:dyDescent="0.15">
      <c r="B20" s="65" t="s">
        <v>109</v>
      </c>
      <c r="C20" s="30">
        <v>1203</v>
      </c>
      <c r="D20" s="30">
        <v>1133</v>
      </c>
      <c r="E20" s="30">
        <v>1499</v>
      </c>
      <c r="F20" s="30">
        <v>2076</v>
      </c>
      <c r="G20" s="94">
        <v>3101</v>
      </c>
    </row>
    <row r="21" spans="2:7" s="42" customFormat="1" ht="14.25" customHeight="1" x14ac:dyDescent="0.15">
      <c r="B21" s="65" t="s">
        <v>110</v>
      </c>
      <c r="C21" s="30">
        <v>389</v>
      </c>
      <c r="D21" s="30">
        <v>363</v>
      </c>
      <c r="E21" s="30">
        <v>422</v>
      </c>
      <c r="F21" s="30">
        <v>430</v>
      </c>
      <c r="G21" s="94">
        <v>461</v>
      </c>
    </row>
    <row r="22" spans="2:7" s="42" customFormat="1" ht="14.25" customHeight="1" x14ac:dyDescent="0.15">
      <c r="B22" s="65" t="s">
        <v>111</v>
      </c>
      <c r="C22" s="30">
        <v>516</v>
      </c>
      <c r="D22" s="30">
        <v>524</v>
      </c>
      <c r="E22" s="30">
        <v>571</v>
      </c>
      <c r="F22" s="30">
        <v>584</v>
      </c>
      <c r="G22" s="94">
        <v>561</v>
      </c>
    </row>
    <row r="23" spans="2:7" s="42" customFormat="1" ht="14.25" customHeight="1" x14ac:dyDescent="0.15">
      <c r="B23" s="65" t="s">
        <v>112</v>
      </c>
      <c r="C23" s="30">
        <v>281</v>
      </c>
      <c r="D23" s="30">
        <v>299</v>
      </c>
      <c r="E23" s="30">
        <v>600</v>
      </c>
      <c r="F23" s="30">
        <v>1197</v>
      </c>
      <c r="G23" s="94">
        <v>1670</v>
      </c>
    </row>
    <row r="24" spans="2:7" s="42" customFormat="1" ht="14.25" customHeight="1" x14ac:dyDescent="0.15">
      <c r="B24" s="65" t="s">
        <v>113</v>
      </c>
      <c r="C24" s="30">
        <v>6703</v>
      </c>
      <c r="D24" s="30">
        <v>6497</v>
      </c>
      <c r="E24" s="30">
        <v>6568</v>
      </c>
      <c r="F24" s="30">
        <v>6674</v>
      </c>
      <c r="G24" s="94">
        <v>6483</v>
      </c>
    </row>
    <row r="25" spans="2:7" s="42" customFormat="1" ht="14.25" customHeight="1" x14ac:dyDescent="0.15">
      <c r="B25" s="65" t="s">
        <v>114</v>
      </c>
      <c r="C25" s="30">
        <v>3175</v>
      </c>
      <c r="D25" s="30">
        <v>3134</v>
      </c>
      <c r="E25" s="30">
        <v>3451</v>
      </c>
      <c r="F25" s="30">
        <v>3533</v>
      </c>
      <c r="G25" s="94">
        <v>3267</v>
      </c>
    </row>
    <row r="26" spans="2:7" s="42" customFormat="1" ht="14.25" customHeight="1" x14ac:dyDescent="0.15">
      <c r="B26" s="65" t="s">
        <v>115</v>
      </c>
      <c r="C26" s="30">
        <v>2387</v>
      </c>
      <c r="D26" s="30">
        <v>2346</v>
      </c>
      <c r="E26" s="30">
        <v>2281</v>
      </c>
      <c r="F26" s="30">
        <v>2044</v>
      </c>
      <c r="G26" s="94">
        <v>1983</v>
      </c>
    </row>
    <row r="27" spans="2:7" s="42" customFormat="1" ht="14.25" customHeight="1" x14ac:dyDescent="0.15">
      <c r="B27" s="65" t="s">
        <v>116</v>
      </c>
      <c r="C27" s="30">
        <v>1119</v>
      </c>
      <c r="D27" s="30">
        <v>1234</v>
      </c>
      <c r="E27" s="30">
        <v>1251</v>
      </c>
      <c r="F27" s="30">
        <v>1255</v>
      </c>
      <c r="G27" s="94">
        <v>1212</v>
      </c>
    </row>
    <row r="28" spans="2:7" s="42" customFormat="1" ht="14.25" customHeight="1" x14ac:dyDescent="0.15">
      <c r="B28" s="65" t="s">
        <v>117</v>
      </c>
      <c r="C28" s="30">
        <v>3257</v>
      </c>
      <c r="D28" s="30">
        <v>3835</v>
      </c>
      <c r="E28" s="30">
        <v>4106</v>
      </c>
      <c r="F28" s="30">
        <v>3913</v>
      </c>
      <c r="G28" s="94">
        <v>3783</v>
      </c>
    </row>
    <row r="29" spans="2:7" s="42" customFormat="1" ht="14.25" customHeight="1" x14ac:dyDescent="0.15">
      <c r="B29" s="65" t="s">
        <v>118</v>
      </c>
      <c r="C29" s="30">
        <v>1189</v>
      </c>
      <c r="D29" s="30">
        <v>1161</v>
      </c>
      <c r="E29" s="30">
        <v>1191</v>
      </c>
      <c r="F29" s="30">
        <v>1173</v>
      </c>
      <c r="G29" s="94">
        <v>1235</v>
      </c>
    </row>
    <row r="30" spans="2:7" s="42" customFormat="1" ht="14.25" customHeight="1" x14ac:dyDescent="0.15">
      <c r="B30" s="65" t="s">
        <v>119</v>
      </c>
      <c r="C30" s="30">
        <v>1159</v>
      </c>
      <c r="D30" s="30">
        <v>1222</v>
      </c>
      <c r="E30" s="30">
        <v>1202</v>
      </c>
      <c r="F30" s="30">
        <v>1125</v>
      </c>
      <c r="G30" s="94">
        <v>1150</v>
      </c>
    </row>
    <row r="31" spans="2:7" s="42" customFormat="1" ht="14.25" customHeight="1" x14ac:dyDescent="0.15">
      <c r="B31" s="65" t="s">
        <v>120</v>
      </c>
      <c r="C31" s="30">
        <v>1222</v>
      </c>
      <c r="D31" s="30">
        <v>1291</v>
      </c>
      <c r="E31" s="30">
        <v>1275</v>
      </c>
      <c r="F31" s="30">
        <v>1252</v>
      </c>
      <c r="G31" s="94">
        <v>1213</v>
      </c>
    </row>
    <row r="32" spans="2:7" s="42" customFormat="1" ht="14.25" customHeight="1" x14ac:dyDescent="0.15">
      <c r="B32" s="65" t="s">
        <v>121</v>
      </c>
      <c r="C32" s="30">
        <v>830</v>
      </c>
      <c r="D32" s="30">
        <v>930</v>
      </c>
      <c r="E32" s="30">
        <v>973</v>
      </c>
      <c r="F32" s="30">
        <v>935</v>
      </c>
      <c r="G32" s="94">
        <v>993</v>
      </c>
    </row>
    <row r="33" spans="2:7" s="42" customFormat="1" ht="14.25" customHeight="1" x14ac:dyDescent="0.15">
      <c r="B33" s="65" t="s">
        <v>122</v>
      </c>
      <c r="C33" s="30">
        <v>831</v>
      </c>
      <c r="D33" s="30">
        <v>873</v>
      </c>
      <c r="E33" s="30">
        <v>922</v>
      </c>
      <c r="F33" s="30">
        <v>1043</v>
      </c>
      <c r="G33" s="94">
        <v>1088</v>
      </c>
    </row>
    <row r="34" spans="2:7" s="42" customFormat="1" ht="14.25" customHeight="1" x14ac:dyDescent="0.15">
      <c r="B34" s="65" t="s">
        <v>123</v>
      </c>
      <c r="C34" s="30">
        <v>1030</v>
      </c>
      <c r="D34" s="30">
        <v>1104</v>
      </c>
      <c r="E34" s="30">
        <v>1162</v>
      </c>
      <c r="F34" s="30">
        <v>1174</v>
      </c>
      <c r="G34" s="94">
        <v>1282</v>
      </c>
    </row>
    <row r="35" spans="2:7" s="42" customFormat="1" ht="14.25" customHeight="1" x14ac:dyDescent="0.15">
      <c r="B35" s="65" t="s">
        <v>124</v>
      </c>
      <c r="C35" s="30">
        <v>976</v>
      </c>
      <c r="D35" s="30">
        <v>1011</v>
      </c>
      <c r="E35" s="30">
        <v>1259</v>
      </c>
      <c r="F35" s="30">
        <v>1273</v>
      </c>
      <c r="G35" s="94">
        <v>1299</v>
      </c>
    </row>
    <row r="36" spans="2:7" s="42" customFormat="1" ht="14.25" customHeight="1" x14ac:dyDescent="0.15">
      <c r="B36" s="65" t="s">
        <v>125</v>
      </c>
      <c r="C36" s="30">
        <v>1594</v>
      </c>
      <c r="D36" s="30">
        <v>1659</v>
      </c>
      <c r="E36" s="30">
        <v>1663</v>
      </c>
      <c r="F36" s="30">
        <v>1715</v>
      </c>
      <c r="G36" s="94">
        <v>1714</v>
      </c>
    </row>
    <row r="37" spans="2:7" s="42" customFormat="1" ht="14.25" customHeight="1" x14ac:dyDescent="0.15">
      <c r="B37" s="65" t="s">
        <v>126</v>
      </c>
      <c r="C37" s="30">
        <v>356</v>
      </c>
      <c r="D37" s="30">
        <v>350</v>
      </c>
      <c r="E37" s="30">
        <v>482</v>
      </c>
      <c r="F37" s="30">
        <v>472</v>
      </c>
      <c r="G37" s="94">
        <v>560</v>
      </c>
    </row>
    <row r="38" spans="2:7" s="42" customFormat="1" ht="14.25" customHeight="1" x14ac:dyDescent="0.15">
      <c r="B38" s="65" t="s">
        <v>127</v>
      </c>
      <c r="C38" s="30">
        <v>1336</v>
      </c>
      <c r="D38" s="30">
        <v>1543</v>
      </c>
      <c r="E38" s="30">
        <v>1688</v>
      </c>
      <c r="F38" s="30">
        <v>1698</v>
      </c>
      <c r="G38" s="94">
        <v>1790</v>
      </c>
    </row>
    <row r="39" spans="2:7" s="42" customFormat="1" ht="14.25" customHeight="1" x14ac:dyDescent="0.15">
      <c r="B39" s="65" t="s">
        <v>128</v>
      </c>
      <c r="C39" s="30">
        <v>1838</v>
      </c>
      <c r="D39" s="30">
        <v>1888</v>
      </c>
      <c r="E39" s="30">
        <v>2031</v>
      </c>
      <c r="F39" s="30">
        <v>1943</v>
      </c>
      <c r="G39" s="94">
        <v>1856</v>
      </c>
    </row>
    <row r="40" spans="2:7" s="42" customFormat="1" ht="14.25" customHeight="1" x14ac:dyDescent="0.15">
      <c r="B40" s="65" t="s">
        <v>129</v>
      </c>
      <c r="C40" s="30">
        <v>1063</v>
      </c>
      <c r="D40" s="30">
        <v>1007</v>
      </c>
      <c r="E40" s="30">
        <v>1020</v>
      </c>
      <c r="F40" s="30">
        <v>1003</v>
      </c>
      <c r="G40" s="94">
        <v>1004</v>
      </c>
    </row>
    <row r="41" spans="2:7" s="42" customFormat="1" ht="14.25" customHeight="1" x14ac:dyDescent="0.15">
      <c r="B41" s="65" t="s">
        <v>130</v>
      </c>
      <c r="C41" s="30">
        <v>1736</v>
      </c>
      <c r="D41" s="30">
        <v>1810</v>
      </c>
      <c r="E41" s="30">
        <v>1869</v>
      </c>
      <c r="F41" s="30">
        <v>1821</v>
      </c>
      <c r="G41" s="94">
        <v>1741</v>
      </c>
    </row>
    <row r="42" spans="2:7" s="42" customFormat="1" ht="14.25" customHeight="1" x14ac:dyDescent="0.15">
      <c r="B42" s="65" t="s">
        <v>131</v>
      </c>
      <c r="C42" s="30">
        <v>2546</v>
      </c>
      <c r="D42" s="30">
        <v>2412</v>
      </c>
      <c r="E42" s="30">
        <v>2497</v>
      </c>
      <c r="F42" s="30">
        <v>2549</v>
      </c>
      <c r="G42" s="94">
        <v>2471</v>
      </c>
    </row>
    <row r="43" spans="2:7" s="42" customFormat="1" ht="14.25" customHeight="1" x14ac:dyDescent="0.15">
      <c r="B43" s="65" t="s">
        <v>132</v>
      </c>
      <c r="C43" s="30">
        <v>1435</v>
      </c>
      <c r="D43" s="30">
        <v>1540</v>
      </c>
      <c r="E43" s="30">
        <v>1562</v>
      </c>
      <c r="F43" s="30">
        <v>1513</v>
      </c>
      <c r="G43" s="94">
        <v>1406</v>
      </c>
    </row>
    <row r="44" spans="2:7" s="42" customFormat="1" ht="14.25" customHeight="1" x14ac:dyDescent="0.15">
      <c r="B44" s="65" t="s">
        <v>133</v>
      </c>
      <c r="C44" s="30">
        <v>1054</v>
      </c>
      <c r="D44" s="30">
        <v>1059</v>
      </c>
      <c r="E44" s="30">
        <v>1109</v>
      </c>
      <c r="F44" s="30">
        <v>1037</v>
      </c>
      <c r="G44" s="94">
        <v>954</v>
      </c>
    </row>
    <row r="45" spans="2:7" s="42" customFormat="1" ht="14.25" customHeight="1" x14ac:dyDescent="0.15">
      <c r="B45" s="65" t="s">
        <v>134</v>
      </c>
      <c r="C45" s="30">
        <v>1658</v>
      </c>
      <c r="D45" s="30">
        <v>1625</v>
      </c>
      <c r="E45" s="30">
        <v>1620</v>
      </c>
      <c r="F45" s="30">
        <v>1681</v>
      </c>
      <c r="G45" s="94">
        <v>1599</v>
      </c>
    </row>
    <row r="46" spans="2:7" s="42" customFormat="1" ht="14.25" customHeight="1" x14ac:dyDescent="0.15">
      <c r="B46" s="65" t="s">
        <v>135</v>
      </c>
      <c r="C46" s="95" t="s">
        <v>136</v>
      </c>
      <c r="D46" s="95" t="s">
        <v>136</v>
      </c>
      <c r="E46" s="95" t="s">
        <v>136</v>
      </c>
      <c r="F46" s="95">
        <v>1993</v>
      </c>
      <c r="G46" s="94">
        <v>2372</v>
      </c>
    </row>
    <row r="47" spans="2:7" s="42" customFormat="1" ht="14.25" customHeight="1" x14ac:dyDescent="0.15">
      <c r="B47" s="65" t="s">
        <v>137</v>
      </c>
      <c r="C47" s="95" t="s">
        <v>136</v>
      </c>
      <c r="D47" s="95" t="s">
        <v>136</v>
      </c>
      <c r="E47" s="95" t="s">
        <v>136</v>
      </c>
      <c r="F47" s="95">
        <v>132</v>
      </c>
      <c r="G47" s="94">
        <v>422</v>
      </c>
    </row>
    <row r="48" spans="2:7" s="42" customFormat="1" ht="14.25" customHeight="1" x14ac:dyDescent="0.15">
      <c r="B48" s="65" t="s">
        <v>138</v>
      </c>
      <c r="C48" s="95" t="s">
        <v>136</v>
      </c>
      <c r="D48" s="95" t="s">
        <v>136</v>
      </c>
      <c r="E48" s="95" t="s">
        <v>136</v>
      </c>
      <c r="F48" s="95">
        <v>158</v>
      </c>
      <c r="G48" s="94">
        <v>773</v>
      </c>
    </row>
    <row r="49" spans="2:7" s="42" customFormat="1" ht="14.25" customHeight="1" x14ac:dyDescent="0.15">
      <c r="B49" s="65" t="s">
        <v>139</v>
      </c>
      <c r="C49" s="95" t="s">
        <v>136</v>
      </c>
      <c r="D49" s="95" t="s">
        <v>136</v>
      </c>
      <c r="E49" s="95" t="s">
        <v>136</v>
      </c>
      <c r="F49" s="95">
        <v>959</v>
      </c>
      <c r="G49" s="94">
        <v>3769</v>
      </c>
    </row>
    <row r="50" spans="2:7" s="42" customFormat="1" ht="14.25" customHeight="1" x14ac:dyDescent="0.15">
      <c r="B50" s="65" t="s">
        <v>140</v>
      </c>
      <c r="C50" s="95" t="s">
        <v>136</v>
      </c>
      <c r="D50" s="95" t="s">
        <v>136</v>
      </c>
      <c r="E50" s="95" t="s">
        <v>136</v>
      </c>
      <c r="F50" s="95">
        <v>458</v>
      </c>
      <c r="G50" s="94">
        <v>737</v>
      </c>
    </row>
    <row r="51" spans="2:7" s="42" customFormat="1" ht="14.25" customHeight="1" x14ac:dyDescent="0.15">
      <c r="B51" s="65" t="s">
        <v>141</v>
      </c>
      <c r="C51" s="95" t="s">
        <v>136</v>
      </c>
      <c r="D51" s="95" t="s">
        <v>136</v>
      </c>
      <c r="E51" s="95" t="s">
        <v>136</v>
      </c>
      <c r="F51" s="95">
        <v>197</v>
      </c>
      <c r="G51" s="94">
        <v>235</v>
      </c>
    </row>
    <row r="52" spans="2:7" ht="14.25" customHeight="1" x14ac:dyDescent="0.15">
      <c r="B52" s="67" t="s">
        <v>142</v>
      </c>
      <c r="C52" s="96" t="s">
        <v>136</v>
      </c>
      <c r="D52" s="96" t="s">
        <v>136</v>
      </c>
      <c r="E52" s="96" t="s">
        <v>136</v>
      </c>
      <c r="F52" s="96">
        <v>910</v>
      </c>
      <c r="G52" s="37">
        <v>1127</v>
      </c>
    </row>
    <row r="53" spans="2:7" ht="14.25" customHeight="1" x14ac:dyDescent="0.15">
      <c r="B53" s="41" t="s">
        <v>36</v>
      </c>
      <c r="C53" s="97"/>
      <c r="D53" s="97"/>
      <c r="E53" s="97"/>
      <c r="F53" s="97"/>
      <c r="G53" s="97"/>
    </row>
  </sheetData>
  <mergeCells count="3">
    <mergeCell ref="C2:D2"/>
    <mergeCell ref="B3:B4"/>
    <mergeCell ref="C3:G3"/>
  </mergeCells>
  <phoneticPr fontId="2"/>
  <printOptions horizontalCentered="1"/>
  <pageMargins left="0.70866141732283472" right="0.70866141732283472" top="0.74803149606299213" bottom="0.74803149606299213" header="0.31496062992125984" footer="0.51181102362204722"/>
  <pageSetup paperSize="9" firstPageNumber="4294963191" orientation="portrait" r:id="rId1"/>
  <headerFooter differentOddEven="1" alignWithMargins="0">
    <oddFooter>&amp;C&amp;"ＭＳ Ｐ明朝,標準"&amp;A</oddFooter>
    <evenFooter>&amp;C&amp;"ＭＳ Ｐ明朝,標準"&amp;A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8C74F-F361-446B-B7CC-307A6CFA77C4}">
  <sheetPr>
    <pageSetUpPr fitToPage="1"/>
  </sheetPr>
  <dimension ref="A1:I58"/>
  <sheetViews>
    <sheetView view="pageBreakPreview" zoomScale="115" zoomScaleNormal="100" zoomScaleSheetLayoutView="115" workbookViewId="0"/>
  </sheetViews>
  <sheetFormatPr defaultColWidth="9" defaultRowHeight="13.5" x14ac:dyDescent="0.15"/>
  <cols>
    <col min="1" max="1" width="5.25" style="8" bestFit="1" customWidth="1"/>
    <col min="2" max="2" width="8.875" style="8" customWidth="1"/>
    <col min="3" max="5" width="11.5" style="8" customWidth="1"/>
    <col min="6" max="6" width="8.875" style="8" customWidth="1"/>
    <col min="7" max="9" width="11.5" style="8" customWidth="1"/>
    <col min="10" max="14" width="6.5" style="8" customWidth="1"/>
    <col min="15" max="16384" width="9" style="8"/>
  </cols>
  <sheetData>
    <row r="1" spans="1:9" ht="18" customHeight="1" x14ac:dyDescent="0.2">
      <c r="A1" s="6"/>
      <c r="B1" s="7" t="s">
        <v>143</v>
      </c>
      <c r="C1" s="84"/>
      <c r="D1" s="84"/>
      <c r="E1" s="84"/>
      <c r="F1" s="98"/>
      <c r="G1" s="84"/>
      <c r="H1" s="84"/>
      <c r="I1" s="84"/>
    </row>
    <row r="2" spans="1:9" ht="6.75" customHeight="1" x14ac:dyDescent="0.15">
      <c r="B2" s="35"/>
      <c r="C2" s="99"/>
      <c r="D2" s="99"/>
      <c r="E2" s="99"/>
    </row>
    <row r="3" spans="1:9" s="100" customFormat="1" ht="14.25" customHeight="1" x14ac:dyDescent="0.15">
      <c r="B3" s="372" t="s">
        <v>144</v>
      </c>
      <c r="C3" s="344" t="s">
        <v>145</v>
      </c>
      <c r="D3" s="345"/>
      <c r="E3" s="346"/>
      <c r="F3" s="373" t="s">
        <v>144</v>
      </c>
      <c r="G3" s="344" t="s">
        <v>145</v>
      </c>
      <c r="H3" s="345"/>
      <c r="I3" s="345"/>
    </row>
    <row r="4" spans="1:9" s="100" customFormat="1" ht="14.25" customHeight="1" x14ac:dyDescent="0.15">
      <c r="B4" s="343"/>
      <c r="C4" s="101" t="s">
        <v>146</v>
      </c>
      <c r="D4" s="101" t="s">
        <v>10</v>
      </c>
      <c r="E4" s="101" t="s">
        <v>11</v>
      </c>
      <c r="F4" s="342"/>
      <c r="G4" s="101" t="s">
        <v>146</v>
      </c>
      <c r="H4" s="101" t="s">
        <v>10</v>
      </c>
      <c r="I4" s="102" t="s">
        <v>11</v>
      </c>
    </row>
    <row r="5" spans="1:9" s="35" customFormat="1" ht="13.5" customHeight="1" x14ac:dyDescent="0.15">
      <c r="B5" s="103" t="s">
        <v>79</v>
      </c>
      <c r="C5" s="104">
        <v>93363</v>
      </c>
      <c r="D5" s="105">
        <v>47995</v>
      </c>
      <c r="E5" s="106">
        <v>45368</v>
      </c>
      <c r="F5" s="107"/>
      <c r="G5" s="108"/>
      <c r="H5" s="108"/>
      <c r="I5" s="108"/>
    </row>
    <row r="6" spans="1:9" ht="13.7" customHeight="1" x14ac:dyDescent="0.15">
      <c r="B6" s="109">
        <v>0</v>
      </c>
      <c r="C6" s="110">
        <v>833</v>
      </c>
      <c r="D6" s="110">
        <v>428</v>
      </c>
      <c r="E6" s="111">
        <v>405</v>
      </c>
      <c r="F6" s="112">
        <v>50</v>
      </c>
      <c r="G6" s="113">
        <v>1620</v>
      </c>
      <c r="H6" s="113">
        <v>897</v>
      </c>
      <c r="I6" s="113">
        <v>723</v>
      </c>
    </row>
    <row r="7" spans="1:9" ht="13.7" customHeight="1" x14ac:dyDescent="0.15">
      <c r="B7" s="109">
        <v>1</v>
      </c>
      <c r="C7" s="110">
        <v>740</v>
      </c>
      <c r="D7" s="110">
        <v>364</v>
      </c>
      <c r="E7" s="111">
        <v>376</v>
      </c>
      <c r="F7" s="112">
        <v>51</v>
      </c>
      <c r="G7" s="113">
        <v>1488</v>
      </c>
      <c r="H7" s="113">
        <v>809</v>
      </c>
      <c r="I7" s="113">
        <v>679</v>
      </c>
    </row>
    <row r="8" spans="1:9" ht="13.7" customHeight="1" x14ac:dyDescent="0.15">
      <c r="B8" s="109">
        <v>2</v>
      </c>
      <c r="C8" s="110">
        <v>821</v>
      </c>
      <c r="D8" s="110">
        <v>399</v>
      </c>
      <c r="E8" s="111">
        <v>422</v>
      </c>
      <c r="F8" s="112">
        <v>52</v>
      </c>
      <c r="G8" s="113">
        <v>1406</v>
      </c>
      <c r="H8" s="113">
        <v>780</v>
      </c>
      <c r="I8" s="113">
        <v>626</v>
      </c>
    </row>
    <row r="9" spans="1:9" ht="13.7" customHeight="1" x14ac:dyDescent="0.15">
      <c r="B9" s="109">
        <v>3</v>
      </c>
      <c r="C9" s="110">
        <v>767</v>
      </c>
      <c r="D9" s="110">
        <v>392</v>
      </c>
      <c r="E9" s="111">
        <v>375</v>
      </c>
      <c r="F9" s="112">
        <v>53</v>
      </c>
      <c r="G9" s="113">
        <v>1366</v>
      </c>
      <c r="H9" s="113">
        <v>755</v>
      </c>
      <c r="I9" s="113">
        <v>611</v>
      </c>
    </row>
    <row r="10" spans="1:9" s="35" customFormat="1" ht="13.7" customHeight="1" x14ac:dyDescent="0.15">
      <c r="B10" s="109">
        <v>4</v>
      </c>
      <c r="C10" s="110">
        <v>756</v>
      </c>
      <c r="D10" s="110">
        <v>372</v>
      </c>
      <c r="E10" s="111">
        <v>384</v>
      </c>
      <c r="F10" s="112">
        <v>54</v>
      </c>
      <c r="G10" s="113">
        <v>1050</v>
      </c>
      <c r="H10" s="113">
        <v>582</v>
      </c>
      <c r="I10" s="113">
        <v>468</v>
      </c>
    </row>
    <row r="11" spans="1:9" ht="13.7" customHeight="1" x14ac:dyDescent="0.15">
      <c r="B11" s="114">
        <v>5</v>
      </c>
      <c r="C11" s="115">
        <v>745</v>
      </c>
      <c r="D11" s="115">
        <v>390</v>
      </c>
      <c r="E11" s="116">
        <v>355</v>
      </c>
      <c r="F11" s="117">
        <v>55</v>
      </c>
      <c r="G11" s="115">
        <v>1256</v>
      </c>
      <c r="H11" s="115">
        <v>701</v>
      </c>
      <c r="I11" s="115">
        <v>555</v>
      </c>
    </row>
    <row r="12" spans="1:9" ht="13.7" customHeight="1" x14ac:dyDescent="0.15">
      <c r="B12" s="109">
        <v>6</v>
      </c>
      <c r="C12" s="110">
        <v>722</v>
      </c>
      <c r="D12" s="110">
        <v>384</v>
      </c>
      <c r="E12" s="111">
        <v>338</v>
      </c>
      <c r="F12" s="112">
        <v>56</v>
      </c>
      <c r="G12" s="110">
        <v>1033</v>
      </c>
      <c r="H12" s="110">
        <v>591</v>
      </c>
      <c r="I12" s="110">
        <v>442</v>
      </c>
    </row>
    <row r="13" spans="1:9" ht="13.7" customHeight="1" x14ac:dyDescent="0.15">
      <c r="B13" s="109">
        <v>7</v>
      </c>
      <c r="C13" s="110">
        <v>694</v>
      </c>
      <c r="D13" s="110">
        <v>348</v>
      </c>
      <c r="E13" s="111">
        <v>346</v>
      </c>
      <c r="F13" s="112">
        <v>57</v>
      </c>
      <c r="G13" s="110">
        <v>955</v>
      </c>
      <c r="H13" s="110">
        <v>545</v>
      </c>
      <c r="I13" s="110">
        <v>410</v>
      </c>
    </row>
    <row r="14" spans="1:9" ht="13.7" customHeight="1" x14ac:dyDescent="0.15">
      <c r="B14" s="109">
        <v>8</v>
      </c>
      <c r="C14" s="110">
        <v>694</v>
      </c>
      <c r="D14" s="110">
        <v>359</v>
      </c>
      <c r="E14" s="111">
        <v>335</v>
      </c>
      <c r="F14" s="112">
        <v>58</v>
      </c>
      <c r="G14" s="110">
        <v>885</v>
      </c>
      <c r="H14" s="110">
        <v>476</v>
      </c>
      <c r="I14" s="110">
        <v>409</v>
      </c>
    </row>
    <row r="15" spans="1:9" s="35" customFormat="1" ht="13.7" customHeight="1" x14ac:dyDescent="0.15">
      <c r="B15" s="118">
        <v>9</v>
      </c>
      <c r="C15" s="119">
        <v>756</v>
      </c>
      <c r="D15" s="119">
        <v>396</v>
      </c>
      <c r="E15" s="120">
        <v>360</v>
      </c>
      <c r="F15" s="121">
        <v>59</v>
      </c>
      <c r="G15" s="119">
        <v>889</v>
      </c>
      <c r="H15" s="119">
        <v>477</v>
      </c>
      <c r="I15" s="119">
        <v>412</v>
      </c>
    </row>
    <row r="16" spans="1:9" ht="13.7" customHeight="1" x14ac:dyDescent="0.15">
      <c r="B16" s="109">
        <v>10</v>
      </c>
      <c r="C16" s="110">
        <v>744</v>
      </c>
      <c r="D16" s="110">
        <v>379</v>
      </c>
      <c r="E16" s="111">
        <v>365</v>
      </c>
      <c r="F16" s="112">
        <v>60</v>
      </c>
      <c r="G16" s="113">
        <v>815</v>
      </c>
      <c r="H16" s="113">
        <v>452</v>
      </c>
      <c r="I16" s="113">
        <v>363</v>
      </c>
    </row>
    <row r="17" spans="2:9" ht="13.7" customHeight="1" x14ac:dyDescent="0.15">
      <c r="B17" s="109">
        <v>11</v>
      </c>
      <c r="C17" s="110">
        <v>755</v>
      </c>
      <c r="D17" s="110">
        <v>375</v>
      </c>
      <c r="E17" s="111">
        <v>380</v>
      </c>
      <c r="F17" s="112">
        <v>61</v>
      </c>
      <c r="G17" s="113">
        <v>824</v>
      </c>
      <c r="H17" s="113">
        <v>440</v>
      </c>
      <c r="I17" s="113">
        <v>384</v>
      </c>
    </row>
    <row r="18" spans="2:9" ht="13.7" customHeight="1" x14ac:dyDescent="0.15">
      <c r="B18" s="109">
        <v>12</v>
      </c>
      <c r="C18" s="110">
        <v>818</v>
      </c>
      <c r="D18" s="110">
        <v>416</v>
      </c>
      <c r="E18" s="111">
        <v>402</v>
      </c>
      <c r="F18" s="112">
        <v>62</v>
      </c>
      <c r="G18" s="113">
        <v>859</v>
      </c>
      <c r="H18" s="113">
        <v>460</v>
      </c>
      <c r="I18" s="113">
        <v>399</v>
      </c>
    </row>
    <row r="19" spans="2:9" ht="13.7" customHeight="1" x14ac:dyDescent="0.15">
      <c r="B19" s="109">
        <v>13</v>
      </c>
      <c r="C19" s="110">
        <v>733</v>
      </c>
      <c r="D19" s="110">
        <v>405</v>
      </c>
      <c r="E19" s="111">
        <v>328</v>
      </c>
      <c r="F19" s="112">
        <v>63</v>
      </c>
      <c r="G19" s="113">
        <v>750</v>
      </c>
      <c r="H19" s="113">
        <v>394</v>
      </c>
      <c r="I19" s="113">
        <v>356</v>
      </c>
    </row>
    <row r="20" spans="2:9" s="35" customFormat="1" ht="13.7" customHeight="1" x14ac:dyDescent="0.15">
      <c r="B20" s="109">
        <v>14</v>
      </c>
      <c r="C20" s="110">
        <v>757</v>
      </c>
      <c r="D20" s="110">
        <v>389</v>
      </c>
      <c r="E20" s="111">
        <v>368</v>
      </c>
      <c r="F20" s="112">
        <v>64</v>
      </c>
      <c r="G20" s="113">
        <v>799</v>
      </c>
      <c r="H20" s="113">
        <v>436</v>
      </c>
      <c r="I20" s="113">
        <v>363</v>
      </c>
    </row>
    <row r="21" spans="2:9" ht="13.7" customHeight="1" x14ac:dyDescent="0.15">
      <c r="B21" s="114">
        <v>15</v>
      </c>
      <c r="C21" s="115">
        <v>742</v>
      </c>
      <c r="D21" s="115">
        <v>389</v>
      </c>
      <c r="E21" s="116">
        <v>353</v>
      </c>
      <c r="F21" s="117">
        <v>65</v>
      </c>
      <c r="G21" s="115">
        <v>832</v>
      </c>
      <c r="H21" s="115">
        <v>427</v>
      </c>
      <c r="I21" s="115">
        <v>405</v>
      </c>
    </row>
    <row r="22" spans="2:9" ht="13.7" customHeight="1" x14ac:dyDescent="0.15">
      <c r="B22" s="109">
        <v>16</v>
      </c>
      <c r="C22" s="110">
        <v>742</v>
      </c>
      <c r="D22" s="110">
        <v>381</v>
      </c>
      <c r="E22" s="111">
        <v>361</v>
      </c>
      <c r="F22" s="112">
        <v>66</v>
      </c>
      <c r="G22" s="110">
        <v>814</v>
      </c>
      <c r="H22" s="110">
        <v>410</v>
      </c>
      <c r="I22" s="110">
        <v>404</v>
      </c>
    </row>
    <row r="23" spans="2:9" ht="13.7" customHeight="1" x14ac:dyDescent="0.15">
      <c r="B23" s="109">
        <v>17</v>
      </c>
      <c r="C23" s="110">
        <v>751</v>
      </c>
      <c r="D23" s="110">
        <v>373</v>
      </c>
      <c r="E23" s="111">
        <v>378</v>
      </c>
      <c r="F23" s="112">
        <v>67</v>
      </c>
      <c r="G23" s="110">
        <v>889</v>
      </c>
      <c r="H23" s="110">
        <v>453</v>
      </c>
      <c r="I23" s="110">
        <v>436</v>
      </c>
    </row>
    <row r="24" spans="2:9" ht="13.7" customHeight="1" x14ac:dyDescent="0.15">
      <c r="B24" s="109">
        <v>18</v>
      </c>
      <c r="C24" s="110">
        <v>800</v>
      </c>
      <c r="D24" s="110">
        <v>442</v>
      </c>
      <c r="E24" s="111">
        <v>358</v>
      </c>
      <c r="F24" s="112">
        <v>68</v>
      </c>
      <c r="G24" s="110">
        <v>986</v>
      </c>
      <c r="H24" s="110">
        <v>468</v>
      </c>
      <c r="I24" s="110">
        <v>518</v>
      </c>
    </row>
    <row r="25" spans="2:9" s="35" customFormat="1" ht="13.7" customHeight="1" x14ac:dyDescent="0.15">
      <c r="B25" s="118">
        <v>19</v>
      </c>
      <c r="C25" s="119">
        <v>776</v>
      </c>
      <c r="D25" s="119">
        <v>407</v>
      </c>
      <c r="E25" s="120">
        <v>369</v>
      </c>
      <c r="F25" s="121">
        <v>69</v>
      </c>
      <c r="G25" s="119">
        <v>1094</v>
      </c>
      <c r="H25" s="119">
        <v>527</v>
      </c>
      <c r="I25" s="119">
        <v>567</v>
      </c>
    </row>
    <row r="26" spans="2:9" ht="13.7" customHeight="1" x14ac:dyDescent="0.15">
      <c r="B26" s="109">
        <v>20</v>
      </c>
      <c r="C26" s="110">
        <v>864</v>
      </c>
      <c r="D26" s="110">
        <v>439</v>
      </c>
      <c r="E26" s="111">
        <v>425</v>
      </c>
      <c r="F26" s="112">
        <v>70</v>
      </c>
      <c r="G26" s="113">
        <v>1194</v>
      </c>
      <c r="H26" s="113">
        <v>569</v>
      </c>
      <c r="I26" s="113">
        <v>625</v>
      </c>
    </row>
    <row r="27" spans="2:9" ht="13.7" customHeight="1" x14ac:dyDescent="0.15">
      <c r="B27" s="109">
        <v>21</v>
      </c>
      <c r="C27" s="110">
        <v>870</v>
      </c>
      <c r="D27" s="110">
        <v>460</v>
      </c>
      <c r="E27" s="111">
        <v>410</v>
      </c>
      <c r="F27" s="112">
        <v>71</v>
      </c>
      <c r="G27" s="113">
        <v>1255</v>
      </c>
      <c r="H27" s="113">
        <v>607</v>
      </c>
      <c r="I27" s="113">
        <v>648</v>
      </c>
    </row>
    <row r="28" spans="2:9" ht="13.7" customHeight="1" x14ac:dyDescent="0.15">
      <c r="B28" s="109">
        <v>22</v>
      </c>
      <c r="C28" s="110">
        <v>897</v>
      </c>
      <c r="D28" s="110">
        <v>465</v>
      </c>
      <c r="E28" s="111">
        <v>432</v>
      </c>
      <c r="F28" s="112">
        <v>72</v>
      </c>
      <c r="G28" s="113">
        <v>1255</v>
      </c>
      <c r="H28" s="113">
        <v>586</v>
      </c>
      <c r="I28" s="113">
        <v>669</v>
      </c>
    </row>
    <row r="29" spans="2:9" ht="13.7" customHeight="1" x14ac:dyDescent="0.15">
      <c r="B29" s="109">
        <v>23</v>
      </c>
      <c r="C29" s="110">
        <v>1066</v>
      </c>
      <c r="D29" s="110">
        <v>541</v>
      </c>
      <c r="E29" s="111">
        <v>525</v>
      </c>
      <c r="F29" s="112">
        <v>73</v>
      </c>
      <c r="G29" s="113">
        <v>1289</v>
      </c>
      <c r="H29" s="113">
        <v>601</v>
      </c>
      <c r="I29" s="113">
        <v>688</v>
      </c>
    </row>
    <row r="30" spans="2:9" ht="13.7" customHeight="1" x14ac:dyDescent="0.15">
      <c r="B30" s="109">
        <v>24</v>
      </c>
      <c r="C30" s="110">
        <v>1123</v>
      </c>
      <c r="D30" s="110">
        <v>559</v>
      </c>
      <c r="E30" s="111">
        <v>564</v>
      </c>
      <c r="F30" s="112">
        <v>74</v>
      </c>
      <c r="G30" s="113">
        <v>820</v>
      </c>
      <c r="H30" s="113">
        <v>398</v>
      </c>
      <c r="I30" s="113">
        <v>422</v>
      </c>
    </row>
    <row r="31" spans="2:9" ht="13.7" customHeight="1" x14ac:dyDescent="0.15">
      <c r="B31" s="114">
        <v>25</v>
      </c>
      <c r="C31" s="122">
        <v>1178</v>
      </c>
      <c r="D31" s="122">
        <v>607</v>
      </c>
      <c r="E31" s="123">
        <v>571</v>
      </c>
      <c r="F31" s="117">
        <v>75</v>
      </c>
      <c r="G31" s="115">
        <v>881</v>
      </c>
      <c r="H31" s="115">
        <v>413</v>
      </c>
      <c r="I31" s="115">
        <v>468</v>
      </c>
    </row>
    <row r="32" spans="2:9" ht="13.7" customHeight="1" x14ac:dyDescent="0.15">
      <c r="B32" s="109">
        <v>26</v>
      </c>
      <c r="C32" s="124">
        <v>1282</v>
      </c>
      <c r="D32" s="124">
        <v>614</v>
      </c>
      <c r="E32" s="125">
        <v>668</v>
      </c>
      <c r="F32" s="112">
        <v>76</v>
      </c>
      <c r="G32" s="110">
        <v>1171</v>
      </c>
      <c r="H32" s="110">
        <v>552</v>
      </c>
      <c r="I32" s="110">
        <v>468</v>
      </c>
    </row>
    <row r="33" spans="2:9" ht="13.7" customHeight="1" x14ac:dyDescent="0.15">
      <c r="B33" s="109">
        <v>27</v>
      </c>
      <c r="C33" s="124">
        <v>1272</v>
      </c>
      <c r="D33" s="124">
        <v>681</v>
      </c>
      <c r="E33" s="125">
        <v>591</v>
      </c>
      <c r="F33" s="112">
        <v>77</v>
      </c>
      <c r="G33" s="110">
        <v>1021</v>
      </c>
      <c r="H33" s="110">
        <v>451</v>
      </c>
      <c r="I33" s="110">
        <v>570</v>
      </c>
    </row>
    <row r="34" spans="2:9" ht="13.7" customHeight="1" x14ac:dyDescent="0.15">
      <c r="B34" s="109">
        <v>28</v>
      </c>
      <c r="C34" s="124">
        <v>1300</v>
      </c>
      <c r="D34" s="124">
        <v>694</v>
      </c>
      <c r="E34" s="125">
        <v>606</v>
      </c>
      <c r="F34" s="112">
        <v>78</v>
      </c>
      <c r="G34" s="110">
        <v>1036</v>
      </c>
      <c r="H34" s="110">
        <v>475</v>
      </c>
      <c r="I34" s="110">
        <v>561</v>
      </c>
    </row>
    <row r="35" spans="2:9" ht="13.7" customHeight="1" x14ac:dyDescent="0.15">
      <c r="B35" s="118">
        <v>29</v>
      </c>
      <c r="C35" s="126">
        <v>1303</v>
      </c>
      <c r="D35" s="126">
        <v>688</v>
      </c>
      <c r="E35" s="127">
        <v>615</v>
      </c>
      <c r="F35" s="121">
        <v>79</v>
      </c>
      <c r="G35" s="119">
        <v>945</v>
      </c>
      <c r="H35" s="119">
        <v>445</v>
      </c>
      <c r="I35" s="119">
        <v>500</v>
      </c>
    </row>
    <row r="36" spans="2:9" ht="13.7" customHeight="1" x14ac:dyDescent="0.15">
      <c r="B36" s="109">
        <v>30</v>
      </c>
      <c r="C36" s="124">
        <v>1262</v>
      </c>
      <c r="D36" s="124">
        <v>683</v>
      </c>
      <c r="E36" s="125">
        <v>579</v>
      </c>
      <c r="F36" s="112">
        <v>80</v>
      </c>
      <c r="G36" s="113">
        <v>892</v>
      </c>
      <c r="H36" s="113">
        <v>382</v>
      </c>
      <c r="I36" s="113">
        <v>510</v>
      </c>
    </row>
    <row r="37" spans="2:9" ht="13.7" customHeight="1" x14ac:dyDescent="0.15">
      <c r="B37" s="109">
        <v>31</v>
      </c>
      <c r="C37" s="124">
        <v>1206</v>
      </c>
      <c r="D37" s="124">
        <v>642</v>
      </c>
      <c r="E37" s="125">
        <v>564</v>
      </c>
      <c r="F37" s="112">
        <v>81</v>
      </c>
      <c r="G37" s="113">
        <v>698</v>
      </c>
      <c r="H37" s="113">
        <v>329</v>
      </c>
      <c r="I37" s="113">
        <v>369</v>
      </c>
    </row>
    <row r="38" spans="2:9" ht="13.7" customHeight="1" x14ac:dyDescent="0.15">
      <c r="B38" s="109">
        <v>32</v>
      </c>
      <c r="C38" s="124">
        <v>1287</v>
      </c>
      <c r="D38" s="124">
        <v>697</v>
      </c>
      <c r="E38" s="125">
        <v>590</v>
      </c>
      <c r="F38" s="112">
        <v>82</v>
      </c>
      <c r="G38" s="113">
        <v>686</v>
      </c>
      <c r="H38" s="113">
        <v>323</v>
      </c>
      <c r="I38" s="113">
        <v>363</v>
      </c>
    </row>
    <row r="39" spans="2:9" ht="13.7" customHeight="1" x14ac:dyDescent="0.15">
      <c r="B39" s="109">
        <v>33</v>
      </c>
      <c r="C39" s="124">
        <v>1271</v>
      </c>
      <c r="D39" s="124">
        <v>684</v>
      </c>
      <c r="E39" s="125">
        <v>587</v>
      </c>
      <c r="F39" s="112">
        <v>83</v>
      </c>
      <c r="G39" s="113">
        <v>587</v>
      </c>
      <c r="H39" s="113">
        <v>252</v>
      </c>
      <c r="I39" s="113">
        <v>335</v>
      </c>
    </row>
    <row r="40" spans="2:9" ht="13.7" customHeight="1" x14ac:dyDescent="0.15">
      <c r="B40" s="118">
        <v>34</v>
      </c>
      <c r="C40" s="126">
        <v>1217</v>
      </c>
      <c r="D40" s="126">
        <v>636</v>
      </c>
      <c r="E40" s="127">
        <v>581</v>
      </c>
      <c r="F40" s="121">
        <v>84</v>
      </c>
      <c r="G40" s="119">
        <v>572</v>
      </c>
      <c r="H40" s="119">
        <v>250</v>
      </c>
      <c r="I40" s="119">
        <v>322</v>
      </c>
    </row>
    <row r="41" spans="2:9" ht="13.7" customHeight="1" x14ac:dyDescent="0.15">
      <c r="B41" s="109">
        <v>35</v>
      </c>
      <c r="C41" s="124">
        <v>1270</v>
      </c>
      <c r="D41" s="124">
        <v>700</v>
      </c>
      <c r="E41" s="125">
        <v>570</v>
      </c>
      <c r="F41" s="112">
        <v>85</v>
      </c>
      <c r="G41" s="110">
        <v>467</v>
      </c>
      <c r="H41" s="110">
        <v>204</v>
      </c>
      <c r="I41" s="110">
        <v>263</v>
      </c>
    </row>
    <row r="42" spans="2:9" ht="13.7" customHeight="1" x14ac:dyDescent="0.15">
      <c r="B42" s="109">
        <v>36</v>
      </c>
      <c r="C42" s="124">
        <v>1282</v>
      </c>
      <c r="D42" s="124">
        <v>705</v>
      </c>
      <c r="E42" s="125">
        <v>577</v>
      </c>
      <c r="F42" s="112">
        <v>86</v>
      </c>
      <c r="G42" s="110">
        <v>381</v>
      </c>
      <c r="H42" s="110">
        <v>158</v>
      </c>
      <c r="I42" s="110">
        <v>223</v>
      </c>
    </row>
    <row r="43" spans="2:9" ht="13.7" customHeight="1" x14ac:dyDescent="0.15">
      <c r="B43" s="109">
        <v>37</v>
      </c>
      <c r="C43" s="124">
        <v>1251</v>
      </c>
      <c r="D43" s="124">
        <v>631</v>
      </c>
      <c r="E43" s="125">
        <v>620</v>
      </c>
      <c r="F43" s="112">
        <v>87</v>
      </c>
      <c r="G43" s="110">
        <v>309</v>
      </c>
      <c r="H43" s="110">
        <v>128</v>
      </c>
      <c r="I43" s="110">
        <v>181</v>
      </c>
    </row>
    <row r="44" spans="2:9" ht="13.7" customHeight="1" x14ac:dyDescent="0.15">
      <c r="B44" s="109">
        <v>38</v>
      </c>
      <c r="C44" s="124">
        <v>1272</v>
      </c>
      <c r="D44" s="124">
        <v>684</v>
      </c>
      <c r="E44" s="125">
        <v>588</v>
      </c>
      <c r="F44" s="112">
        <v>88</v>
      </c>
      <c r="G44" s="110">
        <v>257</v>
      </c>
      <c r="H44" s="110">
        <v>85</v>
      </c>
      <c r="I44" s="110">
        <v>172</v>
      </c>
    </row>
    <row r="45" spans="2:9" ht="13.7" customHeight="1" x14ac:dyDescent="0.15">
      <c r="B45" s="118">
        <v>39</v>
      </c>
      <c r="C45" s="126">
        <v>1223</v>
      </c>
      <c r="D45" s="126">
        <v>675</v>
      </c>
      <c r="E45" s="127">
        <v>548</v>
      </c>
      <c r="F45" s="121">
        <v>89</v>
      </c>
      <c r="G45" s="119">
        <v>234</v>
      </c>
      <c r="H45" s="119">
        <v>85</v>
      </c>
      <c r="I45" s="119">
        <v>149</v>
      </c>
    </row>
    <row r="46" spans="2:9" ht="13.7" customHeight="1" x14ac:dyDescent="0.15">
      <c r="B46" s="114">
        <v>40</v>
      </c>
      <c r="C46" s="122">
        <v>1316</v>
      </c>
      <c r="D46" s="122">
        <v>720</v>
      </c>
      <c r="E46" s="123">
        <v>596</v>
      </c>
      <c r="F46" s="117">
        <v>90</v>
      </c>
      <c r="G46" s="115">
        <v>149</v>
      </c>
      <c r="H46" s="115">
        <v>45</v>
      </c>
      <c r="I46" s="115">
        <v>104</v>
      </c>
    </row>
    <row r="47" spans="2:9" ht="13.7" customHeight="1" x14ac:dyDescent="0.15">
      <c r="B47" s="109">
        <v>41</v>
      </c>
      <c r="C47" s="124">
        <v>1283</v>
      </c>
      <c r="D47" s="124">
        <v>660</v>
      </c>
      <c r="E47" s="125">
        <v>623</v>
      </c>
      <c r="F47" s="112">
        <v>91</v>
      </c>
      <c r="G47" s="110">
        <v>135</v>
      </c>
      <c r="H47" s="110">
        <v>38</v>
      </c>
      <c r="I47" s="110">
        <v>97</v>
      </c>
    </row>
    <row r="48" spans="2:9" ht="13.7" customHeight="1" x14ac:dyDescent="0.15">
      <c r="B48" s="109">
        <v>42</v>
      </c>
      <c r="C48" s="124">
        <v>1364</v>
      </c>
      <c r="D48" s="124">
        <v>729</v>
      </c>
      <c r="E48" s="125">
        <v>635</v>
      </c>
      <c r="F48" s="112">
        <v>92</v>
      </c>
      <c r="G48" s="110">
        <v>111</v>
      </c>
      <c r="H48" s="110">
        <v>36</v>
      </c>
      <c r="I48" s="110">
        <v>75</v>
      </c>
    </row>
    <row r="49" spans="2:9" ht="13.7" customHeight="1" x14ac:dyDescent="0.15">
      <c r="B49" s="109">
        <v>43</v>
      </c>
      <c r="C49" s="124">
        <v>1413</v>
      </c>
      <c r="D49" s="124">
        <v>750</v>
      </c>
      <c r="E49" s="125">
        <v>663</v>
      </c>
      <c r="F49" s="112">
        <v>93</v>
      </c>
      <c r="G49" s="110">
        <v>92</v>
      </c>
      <c r="H49" s="110">
        <v>16</v>
      </c>
      <c r="I49" s="110">
        <v>76</v>
      </c>
    </row>
    <row r="50" spans="2:9" ht="13.7" customHeight="1" x14ac:dyDescent="0.15">
      <c r="B50" s="118">
        <v>44</v>
      </c>
      <c r="C50" s="126">
        <v>1497</v>
      </c>
      <c r="D50" s="126">
        <v>818</v>
      </c>
      <c r="E50" s="127">
        <v>679</v>
      </c>
      <c r="F50" s="121">
        <v>94</v>
      </c>
      <c r="G50" s="119">
        <v>67</v>
      </c>
      <c r="H50" s="119">
        <v>17</v>
      </c>
      <c r="I50" s="119">
        <v>50</v>
      </c>
    </row>
    <row r="51" spans="2:9" ht="13.7" customHeight="1" x14ac:dyDescent="0.15">
      <c r="B51" s="114">
        <v>45</v>
      </c>
      <c r="C51" s="122">
        <v>1590</v>
      </c>
      <c r="D51" s="122">
        <v>887</v>
      </c>
      <c r="E51" s="123">
        <v>703</v>
      </c>
      <c r="F51" s="128">
        <v>95</v>
      </c>
      <c r="G51" s="115">
        <v>41</v>
      </c>
      <c r="H51" s="115">
        <v>7</v>
      </c>
      <c r="I51" s="115">
        <v>34</v>
      </c>
    </row>
    <row r="52" spans="2:9" ht="13.7" customHeight="1" x14ac:dyDescent="0.15">
      <c r="B52" s="109">
        <v>46</v>
      </c>
      <c r="C52" s="124">
        <v>1678</v>
      </c>
      <c r="D52" s="124">
        <v>931</v>
      </c>
      <c r="E52" s="125">
        <v>747</v>
      </c>
      <c r="F52" s="129">
        <v>96</v>
      </c>
      <c r="G52" s="110">
        <v>30</v>
      </c>
      <c r="H52" s="110">
        <v>6</v>
      </c>
      <c r="I52" s="110">
        <v>24</v>
      </c>
    </row>
    <row r="53" spans="2:9" ht="13.7" customHeight="1" x14ac:dyDescent="0.15">
      <c r="B53" s="109">
        <v>47</v>
      </c>
      <c r="C53" s="124">
        <v>1715</v>
      </c>
      <c r="D53" s="124">
        <v>932</v>
      </c>
      <c r="E53" s="125">
        <v>783</v>
      </c>
      <c r="F53" s="129">
        <v>97</v>
      </c>
      <c r="G53" s="110">
        <v>35</v>
      </c>
      <c r="H53" s="110">
        <v>4</v>
      </c>
      <c r="I53" s="110">
        <v>31</v>
      </c>
    </row>
    <row r="54" spans="2:9" ht="13.7" customHeight="1" x14ac:dyDescent="0.15">
      <c r="B54" s="109">
        <v>48</v>
      </c>
      <c r="C54" s="124">
        <v>1740</v>
      </c>
      <c r="D54" s="124">
        <v>936</v>
      </c>
      <c r="E54" s="125">
        <v>804</v>
      </c>
      <c r="F54" s="129">
        <v>98</v>
      </c>
      <c r="G54" s="110">
        <v>19</v>
      </c>
      <c r="H54" s="110">
        <v>3</v>
      </c>
      <c r="I54" s="110">
        <v>16</v>
      </c>
    </row>
    <row r="55" spans="2:9" ht="13.7" customHeight="1" x14ac:dyDescent="0.15">
      <c r="B55" s="118">
        <v>49</v>
      </c>
      <c r="C55" s="126">
        <v>1644</v>
      </c>
      <c r="D55" s="126">
        <v>922</v>
      </c>
      <c r="E55" s="127">
        <v>722</v>
      </c>
      <c r="F55" s="130">
        <v>99</v>
      </c>
      <c r="G55" s="119">
        <v>14</v>
      </c>
      <c r="H55" s="131">
        <v>1</v>
      </c>
      <c r="I55" s="119">
        <v>13</v>
      </c>
    </row>
    <row r="56" spans="2:9" ht="13.7" customHeight="1" x14ac:dyDescent="0.15">
      <c r="B56" s="42"/>
      <c r="C56" s="42"/>
      <c r="D56" s="42"/>
      <c r="E56" s="132"/>
      <c r="F56" s="133" t="s">
        <v>147</v>
      </c>
      <c r="G56" s="134">
        <v>25</v>
      </c>
      <c r="H56" s="135">
        <v>3</v>
      </c>
      <c r="I56" s="134">
        <v>22</v>
      </c>
    </row>
    <row r="57" spans="2:9" ht="13.7" customHeight="1" x14ac:dyDescent="0.15">
      <c r="C57" s="42"/>
      <c r="D57" s="42"/>
      <c r="E57" s="42"/>
      <c r="F57" s="136" t="s">
        <v>82</v>
      </c>
      <c r="G57" s="113">
        <v>2003</v>
      </c>
      <c r="H57" s="124">
        <v>888</v>
      </c>
      <c r="I57" s="124">
        <v>1115</v>
      </c>
    </row>
    <row r="58" spans="2:9" x14ac:dyDescent="0.15">
      <c r="B58" s="42" t="s">
        <v>148</v>
      </c>
    </row>
  </sheetData>
  <mergeCells count="4">
    <mergeCell ref="B3:B4"/>
    <mergeCell ref="C3:E3"/>
    <mergeCell ref="F3:F4"/>
    <mergeCell ref="G3:I3"/>
  </mergeCells>
  <phoneticPr fontId="2"/>
  <printOptions horizontalCentered="1"/>
  <pageMargins left="0.70866141732283472" right="0.70866141732283472" top="0.74803149606299213" bottom="0.74803149606299213" header="0.31496062992125984" footer="0.51181102362204722"/>
  <pageSetup paperSize="9" firstPageNumber="4294963191" orientation="portrait" r:id="rId1"/>
  <headerFooter differentOddEven="1" alignWithMargins="0">
    <oddFooter>&amp;C&amp;"ＭＳ Ｐ明朝,標準"&amp;A</oddFooter>
    <evenFooter>&amp;C&amp;"ＭＳ Ｐ明朝,標準"21</even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06343-B266-41BF-B503-7B4AD8888EA0}">
  <sheetPr>
    <pageSetUpPr fitToPage="1"/>
  </sheetPr>
  <dimension ref="A1:AK28"/>
  <sheetViews>
    <sheetView view="pageBreakPreview" topLeftCell="A6" zoomScaleNormal="100" zoomScaleSheetLayoutView="100" workbookViewId="0"/>
  </sheetViews>
  <sheetFormatPr defaultRowHeight="13.5" outlineLevelCol="1" x14ac:dyDescent="0.15"/>
  <cols>
    <col min="1" max="1" width="5.25" style="8" bestFit="1" customWidth="1"/>
    <col min="2" max="2" width="22.375" style="8" customWidth="1"/>
    <col min="3" max="14" width="6.5" style="8" hidden="1" customWidth="1" outlineLevel="1"/>
    <col min="15" max="17" width="9.125" style="8" hidden="1" customWidth="1" outlineLevel="1"/>
    <col min="18" max="18" width="10.75" style="8" hidden="1" customWidth="1" collapsed="1"/>
    <col min="19" max="20" width="10.75" style="8" hidden="1" customWidth="1"/>
    <col min="21" max="23" width="10.75" style="8" customWidth="1"/>
    <col min="24" max="29" width="9.625" style="35" customWidth="1"/>
    <col min="30" max="35" width="9.625" style="8" customWidth="1"/>
    <col min="36" max="16384" width="9" style="8"/>
  </cols>
  <sheetData>
    <row r="1" spans="1:37" s="35" customFormat="1" ht="18" customHeight="1" x14ac:dyDescent="0.15">
      <c r="A1" s="6"/>
      <c r="B1" s="50" t="s">
        <v>149</v>
      </c>
      <c r="Q1" s="50"/>
      <c r="R1" s="50"/>
      <c r="S1" s="137"/>
      <c r="X1" s="50"/>
      <c r="Z1" s="50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</row>
    <row r="2" spans="1:37" ht="15" customHeight="1" x14ac:dyDescent="0.15">
      <c r="P2" s="139"/>
      <c r="Y2" s="139"/>
      <c r="Z2" s="139"/>
      <c r="AB2" s="379"/>
      <c r="AC2" s="379"/>
      <c r="AF2" s="140"/>
      <c r="AI2" s="140" t="s">
        <v>78</v>
      </c>
    </row>
    <row r="3" spans="1:37" ht="21" customHeight="1" x14ac:dyDescent="0.15">
      <c r="B3" s="368" t="s">
        <v>150</v>
      </c>
      <c r="C3" s="370" t="s">
        <v>51</v>
      </c>
      <c r="D3" s="371"/>
      <c r="E3" s="380"/>
      <c r="F3" s="375" t="s">
        <v>52</v>
      </c>
      <c r="G3" s="375"/>
      <c r="H3" s="375"/>
      <c r="I3" s="375" t="s">
        <v>53</v>
      </c>
      <c r="J3" s="375"/>
      <c r="K3" s="375"/>
      <c r="L3" s="375" t="s">
        <v>54</v>
      </c>
      <c r="M3" s="375"/>
      <c r="N3" s="375"/>
      <c r="O3" s="376" t="s">
        <v>151</v>
      </c>
      <c r="P3" s="381"/>
      <c r="Q3" s="374"/>
      <c r="R3" s="375" t="s">
        <v>152</v>
      </c>
      <c r="S3" s="375"/>
      <c r="T3" s="375"/>
      <c r="U3" s="375" t="s">
        <v>56</v>
      </c>
      <c r="V3" s="375"/>
      <c r="W3" s="376"/>
      <c r="X3" s="375" t="s">
        <v>57</v>
      </c>
      <c r="Y3" s="375"/>
      <c r="Z3" s="376"/>
      <c r="AA3" s="374" t="s">
        <v>58</v>
      </c>
      <c r="AB3" s="375"/>
      <c r="AC3" s="375"/>
      <c r="AD3" s="374" t="s">
        <v>153</v>
      </c>
      <c r="AE3" s="375"/>
      <c r="AF3" s="376"/>
      <c r="AG3" s="377" t="s">
        <v>1</v>
      </c>
      <c r="AH3" s="377"/>
      <c r="AI3" s="378"/>
    </row>
    <row r="4" spans="1:37" ht="21" customHeight="1" x14ac:dyDescent="0.15">
      <c r="B4" s="369"/>
      <c r="C4" s="141" t="s">
        <v>154</v>
      </c>
      <c r="D4" s="141" t="s">
        <v>10</v>
      </c>
      <c r="E4" s="141" t="s">
        <v>11</v>
      </c>
      <c r="F4" s="141" t="s">
        <v>154</v>
      </c>
      <c r="G4" s="141" t="s">
        <v>10</v>
      </c>
      <c r="H4" s="141" t="s">
        <v>11</v>
      </c>
      <c r="I4" s="141" t="s">
        <v>154</v>
      </c>
      <c r="J4" s="141" t="s">
        <v>10</v>
      </c>
      <c r="K4" s="141" t="s">
        <v>11</v>
      </c>
      <c r="L4" s="142" t="s">
        <v>79</v>
      </c>
      <c r="M4" s="141" t="s">
        <v>10</v>
      </c>
      <c r="N4" s="141" t="s">
        <v>11</v>
      </c>
      <c r="O4" s="142" t="s">
        <v>79</v>
      </c>
      <c r="P4" s="141" t="s">
        <v>10</v>
      </c>
      <c r="Q4" s="141" t="s">
        <v>11</v>
      </c>
      <c r="R4" s="141" t="s">
        <v>79</v>
      </c>
      <c r="S4" s="143" t="s">
        <v>10</v>
      </c>
      <c r="T4" s="141" t="s">
        <v>11</v>
      </c>
      <c r="U4" s="141" t="s">
        <v>79</v>
      </c>
      <c r="V4" s="141" t="s">
        <v>10</v>
      </c>
      <c r="W4" s="142" t="s">
        <v>11</v>
      </c>
      <c r="X4" s="141" t="s">
        <v>79</v>
      </c>
      <c r="Y4" s="141" t="s">
        <v>10</v>
      </c>
      <c r="Z4" s="142" t="s">
        <v>11</v>
      </c>
      <c r="AA4" s="143" t="s">
        <v>79</v>
      </c>
      <c r="AB4" s="141" t="s">
        <v>10</v>
      </c>
      <c r="AC4" s="141" t="s">
        <v>11</v>
      </c>
      <c r="AD4" s="143" t="s">
        <v>79</v>
      </c>
      <c r="AE4" s="141" t="s">
        <v>10</v>
      </c>
      <c r="AF4" s="142" t="s">
        <v>11</v>
      </c>
      <c r="AG4" s="144" t="s">
        <v>79</v>
      </c>
      <c r="AH4" s="144" t="s">
        <v>10</v>
      </c>
      <c r="AI4" s="145" t="s">
        <v>11</v>
      </c>
    </row>
    <row r="5" spans="1:37" s="35" customFormat="1" ht="28.5" customHeight="1" x14ac:dyDescent="0.15">
      <c r="B5" s="88" t="s">
        <v>155</v>
      </c>
      <c r="C5" s="146">
        <f t="shared" ref="C5:K5" si="0">SUM(C6:C26)</f>
        <v>37323</v>
      </c>
      <c r="D5" s="146">
        <f t="shared" si="0"/>
        <v>19920</v>
      </c>
      <c r="E5" s="146">
        <f t="shared" si="0"/>
        <v>17403</v>
      </c>
      <c r="F5" s="146">
        <f t="shared" si="0"/>
        <v>56127</v>
      </c>
      <c r="G5" s="146">
        <f t="shared" si="0"/>
        <v>29245</v>
      </c>
      <c r="H5" s="146">
        <f t="shared" si="0"/>
        <v>26882</v>
      </c>
      <c r="I5" s="146">
        <f t="shared" si="0"/>
        <v>62693</v>
      </c>
      <c r="J5" s="146">
        <f t="shared" si="0"/>
        <v>32357</v>
      </c>
      <c r="K5" s="146">
        <f t="shared" si="0"/>
        <v>30336</v>
      </c>
      <c r="L5" s="147">
        <f t="shared" ref="L5:L26" si="1">SUM(M5:N5)</f>
        <v>67635</v>
      </c>
      <c r="M5" s="147">
        <f>SUM(M6:M26)</f>
        <v>34873</v>
      </c>
      <c r="N5" s="147">
        <f>SUM(N6:N26)</f>
        <v>32762</v>
      </c>
      <c r="O5" s="147">
        <f t="shared" ref="O5:O26" si="2">SUM(P5:Q5)</f>
        <v>72473</v>
      </c>
      <c r="P5" s="147">
        <f>SUM(P6:P26)</f>
        <v>37512</v>
      </c>
      <c r="Q5" s="147">
        <f>SUM(Q6:Q26)</f>
        <v>34961</v>
      </c>
      <c r="R5" s="148">
        <f t="shared" ref="R5:R26" si="3">SUM(S5:T5)</f>
        <v>75322</v>
      </c>
      <c r="S5" s="148">
        <f>SUM(S6:S26)</f>
        <v>39199</v>
      </c>
      <c r="T5" s="148">
        <f>SUM(T6:T26)</f>
        <v>36123</v>
      </c>
      <c r="U5" s="148">
        <f t="shared" ref="U5:U26" si="4">SUM(V5:W5)</f>
        <v>74954</v>
      </c>
      <c r="V5" s="148">
        <f>SUM(V6:V26)</f>
        <v>38850</v>
      </c>
      <c r="W5" s="148">
        <f>SUM(W6:W26)</f>
        <v>36104</v>
      </c>
      <c r="X5" s="148">
        <f t="shared" ref="X5:X26" si="5">SUM(Y5:Z5)</f>
        <v>75507</v>
      </c>
      <c r="Y5" s="148">
        <f>SUM(Y6:Y26)</f>
        <v>39171</v>
      </c>
      <c r="Z5" s="148">
        <f>SUM(Z6:Z26)</f>
        <v>36336</v>
      </c>
      <c r="AA5" s="148">
        <f t="shared" ref="AA5:AA26" si="6">SUM(AB5:AC5)</f>
        <v>82977</v>
      </c>
      <c r="AB5" s="148">
        <f>SUM(AB6:AB26)</f>
        <v>43096</v>
      </c>
      <c r="AC5" s="148">
        <f>SUM(AC6:AC26)</f>
        <v>39881</v>
      </c>
      <c r="AD5" s="148">
        <f t="shared" ref="AD5:AD26" si="7">SUM(AE5:AF5)</f>
        <v>86717</v>
      </c>
      <c r="AE5" s="148">
        <f>SUM(AE6:AE26)</f>
        <v>44812</v>
      </c>
      <c r="AF5" s="148">
        <f>SUM(AF6:AF26)</f>
        <v>41905</v>
      </c>
      <c r="AG5" s="148">
        <f t="shared" ref="AG5:AG26" si="8">SUM(AH5:AI5)</f>
        <v>93363</v>
      </c>
      <c r="AH5" s="148">
        <f>SUM(AH6:AH26)</f>
        <v>47995</v>
      </c>
      <c r="AI5" s="148">
        <f>SUM(AI6:AI26)</f>
        <v>45368</v>
      </c>
    </row>
    <row r="6" spans="1:37" ht="26.25" customHeight="1" x14ac:dyDescent="0.15">
      <c r="B6" s="19" t="s">
        <v>156</v>
      </c>
      <c r="C6" s="149">
        <f t="shared" ref="C6:C24" si="9">SUM(D6:E6)</f>
        <v>5019</v>
      </c>
      <c r="D6" s="150">
        <v>2591</v>
      </c>
      <c r="E6" s="150">
        <v>2428</v>
      </c>
      <c r="F6" s="149">
        <f t="shared" ref="F6:F26" si="10">SUM(G6:H6)</f>
        <v>7771</v>
      </c>
      <c r="G6" s="150">
        <v>4024</v>
      </c>
      <c r="H6" s="150">
        <v>3747</v>
      </c>
      <c r="I6" s="149">
        <f t="shared" ref="I6:I26" si="11">SUM(J6:K6)</f>
        <v>5395</v>
      </c>
      <c r="J6" s="150">
        <v>2751</v>
      </c>
      <c r="K6" s="150">
        <v>2644</v>
      </c>
      <c r="L6" s="150">
        <f t="shared" si="1"/>
        <v>4250</v>
      </c>
      <c r="M6" s="150">
        <v>2226</v>
      </c>
      <c r="N6" s="150">
        <v>2024</v>
      </c>
      <c r="O6" s="150">
        <f t="shared" si="2"/>
        <v>3712</v>
      </c>
      <c r="P6" s="150">
        <v>1908</v>
      </c>
      <c r="Q6" s="150">
        <v>1804</v>
      </c>
      <c r="R6" s="77">
        <f t="shared" si="3"/>
        <v>4016</v>
      </c>
      <c r="S6" s="77">
        <v>2049</v>
      </c>
      <c r="T6" s="77">
        <v>1967</v>
      </c>
      <c r="U6" s="77">
        <f t="shared" si="4"/>
        <v>3785</v>
      </c>
      <c r="V6" s="77">
        <v>1941</v>
      </c>
      <c r="W6" s="77">
        <v>1844</v>
      </c>
      <c r="X6" s="77">
        <f t="shared" si="5"/>
        <v>3528</v>
      </c>
      <c r="Y6" s="77">
        <v>1777</v>
      </c>
      <c r="Z6" s="77">
        <v>1751</v>
      </c>
      <c r="AA6" s="77">
        <f t="shared" si="6"/>
        <v>3913</v>
      </c>
      <c r="AB6" s="77">
        <v>2031</v>
      </c>
      <c r="AC6" s="77">
        <v>1882</v>
      </c>
      <c r="AD6" s="77">
        <f t="shared" si="7"/>
        <v>3703</v>
      </c>
      <c r="AE6" s="77">
        <v>1937</v>
      </c>
      <c r="AF6" s="77">
        <v>1766</v>
      </c>
      <c r="AG6" s="151">
        <f t="shared" si="8"/>
        <v>3917</v>
      </c>
      <c r="AH6" s="151">
        <v>1955</v>
      </c>
      <c r="AI6" s="151">
        <v>1962</v>
      </c>
    </row>
    <row r="7" spans="1:37" ht="26.25" customHeight="1" x14ac:dyDescent="0.15">
      <c r="B7" s="19" t="s">
        <v>157</v>
      </c>
      <c r="C7" s="149">
        <f t="shared" si="9"/>
        <v>3435</v>
      </c>
      <c r="D7" s="150">
        <v>1771</v>
      </c>
      <c r="E7" s="150">
        <v>1664</v>
      </c>
      <c r="F7" s="149">
        <f t="shared" si="10"/>
        <v>6475</v>
      </c>
      <c r="G7" s="150">
        <v>3367</v>
      </c>
      <c r="H7" s="150">
        <v>3108</v>
      </c>
      <c r="I7" s="149">
        <f t="shared" si="11"/>
        <v>7645</v>
      </c>
      <c r="J7" s="150">
        <v>3888</v>
      </c>
      <c r="K7" s="150">
        <v>3757</v>
      </c>
      <c r="L7" s="150">
        <f t="shared" si="1"/>
        <v>5396</v>
      </c>
      <c r="M7" s="150">
        <v>2741</v>
      </c>
      <c r="N7" s="150">
        <v>2655</v>
      </c>
      <c r="O7" s="150">
        <f t="shared" si="2"/>
        <v>4403</v>
      </c>
      <c r="P7" s="150">
        <v>2325</v>
      </c>
      <c r="Q7" s="150">
        <v>2078</v>
      </c>
      <c r="R7" s="77">
        <f t="shared" si="3"/>
        <v>3727</v>
      </c>
      <c r="S7" s="77">
        <v>1921</v>
      </c>
      <c r="T7" s="77">
        <v>1806</v>
      </c>
      <c r="U7" s="77">
        <f t="shared" si="4"/>
        <v>3892</v>
      </c>
      <c r="V7" s="77">
        <v>1957</v>
      </c>
      <c r="W7" s="77">
        <v>1935</v>
      </c>
      <c r="X7" s="77">
        <f t="shared" si="5"/>
        <v>3749</v>
      </c>
      <c r="Y7" s="77">
        <v>1944</v>
      </c>
      <c r="Z7" s="77">
        <v>1805</v>
      </c>
      <c r="AA7" s="77">
        <f t="shared" si="6"/>
        <v>3876</v>
      </c>
      <c r="AB7" s="77">
        <v>2016</v>
      </c>
      <c r="AC7" s="77">
        <v>1860</v>
      </c>
      <c r="AD7" s="77">
        <f t="shared" si="7"/>
        <v>3832</v>
      </c>
      <c r="AE7" s="77">
        <v>1993</v>
      </c>
      <c r="AF7" s="77">
        <v>1839</v>
      </c>
      <c r="AG7" s="151">
        <f t="shared" si="8"/>
        <v>3611</v>
      </c>
      <c r="AH7" s="151">
        <v>1877</v>
      </c>
      <c r="AI7" s="151">
        <v>1734</v>
      </c>
    </row>
    <row r="8" spans="1:37" ht="26.25" customHeight="1" x14ac:dyDescent="0.15">
      <c r="B8" s="19" t="s">
        <v>158</v>
      </c>
      <c r="C8" s="149">
        <f t="shared" si="9"/>
        <v>2345</v>
      </c>
      <c r="D8" s="150">
        <v>1252</v>
      </c>
      <c r="E8" s="150">
        <v>1093</v>
      </c>
      <c r="F8" s="149">
        <f t="shared" si="10"/>
        <v>4182</v>
      </c>
      <c r="G8" s="150">
        <v>2142</v>
      </c>
      <c r="H8" s="150">
        <v>2040</v>
      </c>
      <c r="I8" s="149">
        <f t="shared" si="11"/>
        <v>6242</v>
      </c>
      <c r="J8" s="150">
        <v>3227</v>
      </c>
      <c r="K8" s="150">
        <v>3015</v>
      </c>
      <c r="L8" s="150">
        <f t="shared" si="1"/>
        <v>7558</v>
      </c>
      <c r="M8" s="150">
        <v>3848</v>
      </c>
      <c r="N8" s="150">
        <v>3710</v>
      </c>
      <c r="O8" s="150">
        <f t="shared" si="2"/>
        <v>5389</v>
      </c>
      <c r="P8" s="150">
        <v>2757</v>
      </c>
      <c r="Q8" s="150">
        <v>2632</v>
      </c>
      <c r="R8" s="77">
        <f t="shared" si="3"/>
        <v>4384</v>
      </c>
      <c r="S8" s="77">
        <v>2312</v>
      </c>
      <c r="T8" s="77">
        <v>2072</v>
      </c>
      <c r="U8" s="77">
        <f t="shared" si="4"/>
        <v>3646</v>
      </c>
      <c r="V8" s="77">
        <v>1863</v>
      </c>
      <c r="W8" s="77">
        <v>1783</v>
      </c>
      <c r="X8" s="77">
        <f t="shared" si="5"/>
        <v>3723</v>
      </c>
      <c r="Y8" s="77">
        <v>1868</v>
      </c>
      <c r="Z8" s="77">
        <v>1855</v>
      </c>
      <c r="AA8" s="77">
        <f t="shared" si="6"/>
        <v>3872</v>
      </c>
      <c r="AB8" s="77">
        <v>2010</v>
      </c>
      <c r="AC8" s="77">
        <v>1862</v>
      </c>
      <c r="AD8" s="77">
        <f t="shared" si="7"/>
        <v>3887</v>
      </c>
      <c r="AE8" s="77">
        <v>2002</v>
      </c>
      <c r="AF8" s="77">
        <v>1885</v>
      </c>
      <c r="AG8" s="151">
        <f t="shared" si="8"/>
        <v>3807</v>
      </c>
      <c r="AH8" s="151">
        <v>1964</v>
      </c>
      <c r="AI8" s="151">
        <v>1843</v>
      </c>
    </row>
    <row r="9" spans="1:37" ht="26.25" customHeight="1" x14ac:dyDescent="0.15">
      <c r="B9" s="19" t="s">
        <v>159</v>
      </c>
      <c r="C9" s="149">
        <f t="shared" si="9"/>
        <v>3122</v>
      </c>
      <c r="D9" s="150">
        <v>1747</v>
      </c>
      <c r="E9" s="150">
        <v>1375</v>
      </c>
      <c r="F9" s="149">
        <f t="shared" si="10"/>
        <v>2917</v>
      </c>
      <c r="G9" s="150">
        <v>1604</v>
      </c>
      <c r="H9" s="150">
        <v>1313</v>
      </c>
      <c r="I9" s="149">
        <f t="shared" si="11"/>
        <v>4437</v>
      </c>
      <c r="J9" s="150">
        <v>2270</v>
      </c>
      <c r="K9" s="150">
        <v>2167</v>
      </c>
      <c r="L9" s="150">
        <f t="shared" si="1"/>
        <v>6305</v>
      </c>
      <c r="M9" s="150">
        <v>3298</v>
      </c>
      <c r="N9" s="150">
        <v>3007</v>
      </c>
      <c r="O9" s="150">
        <f t="shared" si="2"/>
        <v>7686</v>
      </c>
      <c r="P9" s="150">
        <v>3934</v>
      </c>
      <c r="Q9" s="150">
        <v>3752</v>
      </c>
      <c r="R9" s="77">
        <f t="shared" si="3"/>
        <v>5352</v>
      </c>
      <c r="S9" s="77">
        <v>2739</v>
      </c>
      <c r="T9" s="77">
        <v>2613</v>
      </c>
      <c r="U9" s="77">
        <f t="shared" si="4"/>
        <v>4297</v>
      </c>
      <c r="V9" s="77">
        <v>2308</v>
      </c>
      <c r="W9" s="77">
        <v>1989</v>
      </c>
      <c r="X9" s="77">
        <f t="shared" si="5"/>
        <v>3541</v>
      </c>
      <c r="Y9" s="77">
        <v>1814</v>
      </c>
      <c r="Z9" s="77">
        <v>1727</v>
      </c>
      <c r="AA9" s="77">
        <f t="shared" si="6"/>
        <v>3910</v>
      </c>
      <c r="AB9" s="77">
        <v>1974</v>
      </c>
      <c r="AC9" s="77">
        <v>1936</v>
      </c>
      <c r="AD9" s="77">
        <f t="shared" si="7"/>
        <v>3940</v>
      </c>
      <c r="AE9" s="77">
        <v>2041</v>
      </c>
      <c r="AF9" s="77">
        <v>1899</v>
      </c>
      <c r="AG9" s="151">
        <f t="shared" si="8"/>
        <v>3811</v>
      </c>
      <c r="AH9" s="151">
        <v>1992</v>
      </c>
      <c r="AI9" s="151">
        <v>1819</v>
      </c>
    </row>
    <row r="10" spans="1:37" ht="26.25" customHeight="1" x14ac:dyDescent="0.15">
      <c r="B10" s="152" t="s">
        <v>160</v>
      </c>
      <c r="C10" s="153">
        <f t="shared" si="9"/>
        <v>4322</v>
      </c>
      <c r="D10" s="154">
        <v>2422</v>
      </c>
      <c r="E10" s="154">
        <v>1900</v>
      </c>
      <c r="F10" s="153">
        <f t="shared" si="10"/>
        <v>3943</v>
      </c>
      <c r="G10" s="154">
        <v>2066</v>
      </c>
      <c r="H10" s="154">
        <v>1877</v>
      </c>
      <c r="I10" s="153">
        <f t="shared" si="11"/>
        <v>3369</v>
      </c>
      <c r="J10" s="154">
        <v>1805</v>
      </c>
      <c r="K10" s="154">
        <v>1564</v>
      </c>
      <c r="L10" s="154">
        <f t="shared" si="1"/>
        <v>4600</v>
      </c>
      <c r="M10" s="154">
        <v>2396</v>
      </c>
      <c r="N10" s="154">
        <v>2204</v>
      </c>
      <c r="O10" s="154">
        <f t="shared" si="2"/>
        <v>6579</v>
      </c>
      <c r="P10" s="154">
        <v>3431</v>
      </c>
      <c r="Q10" s="154">
        <v>3148</v>
      </c>
      <c r="R10" s="155">
        <f t="shared" si="3"/>
        <v>7597</v>
      </c>
      <c r="S10" s="155">
        <v>3870</v>
      </c>
      <c r="T10" s="155">
        <v>3727</v>
      </c>
      <c r="U10" s="155">
        <f t="shared" si="4"/>
        <v>5172</v>
      </c>
      <c r="V10" s="155">
        <v>2694</v>
      </c>
      <c r="W10" s="155">
        <v>2478</v>
      </c>
      <c r="X10" s="155">
        <f t="shared" si="5"/>
        <v>4141</v>
      </c>
      <c r="Y10" s="155">
        <v>2192</v>
      </c>
      <c r="Z10" s="155">
        <v>1949</v>
      </c>
      <c r="AA10" s="155">
        <f t="shared" si="6"/>
        <v>4075</v>
      </c>
      <c r="AB10" s="155">
        <v>2104</v>
      </c>
      <c r="AC10" s="155">
        <v>1971</v>
      </c>
      <c r="AD10" s="155">
        <f t="shared" si="7"/>
        <v>4353</v>
      </c>
      <c r="AE10" s="155">
        <v>2185</v>
      </c>
      <c r="AF10" s="155">
        <v>2168</v>
      </c>
      <c r="AG10" s="156">
        <f t="shared" si="8"/>
        <v>4820</v>
      </c>
      <c r="AH10" s="156">
        <v>2464</v>
      </c>
      <c r="AI10" s="156">
        <v>2356</v>
      </c>
    </row>
    <row r="11" spans="1:37" ht="26.25" customHeight="1" x14ac:dyDescent="0.15">
      <c r="B11" s="157" t="s">
        <v>161</v>
      </c>
      <c r="C11" s="158">
        <f t="shared" si="9"/>
        <v>4752</v>
      </c>
      <c r="D11" s="159">
        <v>2477</v>
      </c>
      <c r="E11" s="159">
        <v>2275</v>
      </c>
      <c r="F11" s="158">
        <f t="shared" si="10"/>
        <v>6483</v>
      </c>
      <c r="G11" s="159">
        <v>3136</v>
      </c>
      <c r="H11" s="159">
        <v>3347</v>
      </c>
      <c r="I11" s="158">
        <f t="shared" si="11"/>
        <v>4583</v>
      </c>
      <c r="J11" s="159">
        <v>2275</v>
      </c>
      <c r="K11" s="159">
        <v>2308</v>
      </c>
      <c r="L11" s="159">
        <f t="shared" si="1"/>
        <v>3701</v>
      </c>
      <c r="M11" s="159">
        <v>1972</v>
      </c>
      <c r="N11" s="159">
        <v>1729</v>
      </c>
      <c r="O11" s="159">
        <f t="shared" si="2"/>
        <v>4972</v>
      </c>
      <c r="P11" s="159">
        <v>2660</v>
      </c>
      <c r="Q11" s="159">
        <v>2312</v>
      </c>
      <c r="R11" s="160">
        <f t="shared" si="3"/>
        <v>6576</v>
      </c>
      <c r="S11" s="160">
        <v>3530</v>
      </c>
      <c r="T11" s="160">
        <v>3046</v>
      </c>
      <c r="U11" s="160">
        <f t="shared" si="4"/>
        <v>7007</v>
      </c>
      <c r="V11" s="160">
        <v>3691</v>
      </c>
      <c r="W11" s="160">
        <v>3316</v>
      </c>
      <c r="X11" s="160">
        <f t="shared" si="5"/>
        <v>5042</v>
      </c>
      <c r="Y11" s="160">
        <v>2626</v>
      </c>
      <c r="Z11" s="160">
        <v>2416</v>
      </c>
      <c r="AA11" s="160">
        <f t="shared" si="6"/>
        <v>4957</v>
      </c>
      <c r="AB11" s="160">
        <v>2623</v>
      </c>
      <c r="AC11" s="160">
        <v>2334</v>
      </c>
      <c r="AD11" s="160">
        <f t="shared" si="7"/>
        <v>4839</v>
      </c>
      <c r="AE11" s="160">
        <v>2542</v>
      </c>
      <c r="AF11" s="160">
        <v>2297</v>
      </c>
      <c r="AG11" s="161">
        <f t="shared" si="8"/>
        <v>6335</v>
      </c>
      <c r="AH11" s="161">
        <v>3284</v>
      </c>
      <c r="AI11" s="161">
        <v>3051</v>
      </c>
    </row>
    <row r="12" spans="1:37" ht="26.25" customHeight="1" x14ac:dyDescent="0.15">
      <c r="B12" s="162" t="s">
        <v>162</v>
      </c>
      <c r="C12" s="149">
        <f t="shared" si="9"/>
        <v>4201</v>
      </c>
      <c r="D12" s="150">
        <v>2346</v>
      </c>
      <c r="E12" s="150">
        <v>1855</v>
      </c>
      <c r="F12" s="149">
        <f t="shared" si="10"/>
        <v>7130</v>
      </c>
      <c r="G12" s="150">
        <v>3728</v>
      </c>
      <c r="H12" s="150">
        <v>3402</v>
      </c>
      <c r="I12" s="149">
        <f t="shared" si="11"/>
        <v>7014</v>
      </c>
      <c r="J12" s="150">
        <v>3499</v>
      </c>
      <c r="K12" s="150">
        <v>3515</v>
      </c>
      <c r="L12" s="150">
        <f t="shared" si="1"/>
        <v>4923</v>
      </c>
      <c r="M12" s="150">
        <v>2457</v>
      </c>
      <c r="N12" s="150">
        <v>2466</v>
      </c>
      <c r="O12" s="150">
        <f t="shared" si="2"/>
        <v>4103</v>
      </c>
      <c r="P12" s="150">
        <v>2220</v>
      </c>
      <c r="Q12" s="150">
        <v>1883</v>
      </c>
      <c r="R12" s="77">
        <f t="shared" si="3"/>
        <v>5033</v>
      </c>
      <c r="S12" s="77">
        <v>2733</v>
      </c>
      <c r="T12" s="77">
        <v>2300</v>
      </c>
      <c r="U12" s="77">
        <f t="shared" si="4"/>
        <v>6301</v>
      </c>
      <c r="V12" s="77">
        <v>3366</v>
      </c>
      <c r="W12" s="77">
        <v>2935</v>
      </c>
      <c r="X12" s="77">
        <f t="shared" si="5"/>
        <v>6732</v>
      </c>
      <c r="Y12" s="77">
        <v>3602</v>
      </c>
      <c r="Z12" s="77">
        <v>3130</v>
      </c>
      <c r="AA12" s="77">
        <f t="shared" si="6"/>
        <v>6418</v>
      </c>
      <c r="AB12" s="77">
        <v>3345</v>
      </c>
      <c r="AC12" s="77">
        <v>3073</v>
      </c>
      <c r="AD12" s="77">
        <f t="shared" si="7"/>
        <v>5842</v>
      </c>
      <c r="AE12" s="77">
        <v>3115</v>
      </c>
      <c r="AF12" s="77">
        <v>2727</v>
      </c>
      <c r="AG12" s="151">
        <f t="shared" si="8"/>
        <v>6243</v>
      </c>
      <c r="AH12" s="151">
        <v>3342</v>
      </c>
      <c r="AI12" s="151">
        <v>2901</v>
      </c>
    </row>
    <row r="13" spans="1:37" ht="26.25" customHeight="1" x14ac:dyDescent="0.15">
      <c r="B13" s="162" t="s">
        <v>163</v>
      </c>
      <c r="C13" s="149">
        <f t="shared" si="9"/>
        <v>2987</v>
      </c>
      <c r="D13" s="150">
        <v>1740</v>
      </c>
      <c r="E13" s="150">
        <v>1247</v>
      </c>
      <c r="F13" s="149">
        <f t="shared" si="10"/>
        <v>5638</v>
      </c>
      <c r="G13" s="150">
        <v>3160</v>
      </c>
      <c r="H13" s="150">
        <v>2478</v>
      </c>
      <c r="I13" s="149">
        <f t="shared" si="11"/>
        <v>7035</v>
      </c>
      <c r="J13" s="150">
        <v>3709</v>
      </c>
      <c r="K13" s="150">
        <v>3326</v>
      </c>
      <c r="L13" s="150">
        <f t="shared" si="1"/>
        <v>7108</v>
      </c>
      <c r="M13" s="150">
        <v>3568</v>
      </c>
      <c r="N13" s="150">
        <v>3540</v>
      </c>
      <c r="O13" s="150">
        <f t="shared" si="2"/>
        <v>5139</v>
      </c>
      <c r="P13" s="150">
        <v>2593</v>
      </c>
      <c r="Q13" s="150">
        <v>2546</v>
      </c>
      <c r="R13" s="77">
        <f t="shared" si="3"/>
        <v>4156</v>
      </c>
      <c r="S13" s="77">
        <v>2276</v>
      </c>
      <c r="T13" s="77">
        <v>1880</v>
      </c>
      <c r="U13" s="77">
        <f t="shared" si="4"/>
        <v>4814</v>
      </c>
      <c r="V13" s="77">
        <v>2603</v>
      </c>
      <c r="W13" s="77">
        <v>2211</v>
      </c>
      <c r="X13" s="77">
        <f t="shared" si="5"/>
        <v>6131</v>
      </c>
      <c r="Y13" s="77">
        <v>3306</v>
      </c>
      <c r="Z13" s="77">
        <v>2825</v>
      </c>
      <c r="AA13" s="77">
        <f t="shared" si="6"/>
        <v>8035</v>
      </c>
      <c r="AB13" s="77">
        <v>4392</v>
      </c>
      <c r="AC13" s="77">
        <v>3643</v>
      </c>
      <c r="AD13" s="77">
        <f t="shared" si="7"/>
        <v>6867</v>
      </c>
      <c r="AE13" s="77">
        <v>3599</v>
      </c>
      <c r="AF13" s="77">
        <v>3268</v>
      </c>
      <c r="AG13" s="151">
        <f t="shared" si="8"/>
        <v>6298</v>
      </c>
      <c r="AH13" s="151">
        <v>3395</v>
      </c>
      <c r="AI13" s="151">
        <v>2903</v>
      </c>
    </row>
    <row r="14" spans="1:37" ht="26.25" customHeight="1" x14ac:dyDescent="0.15">
      <c r="B14" s="162" t="s">
        <v>164</v>
      </c>
      <c r="C14" s="149">
        <f t="shared" si="9"/>
        <v>1952</v>
      </c>
      <c r="D14" s="150">
        <v>1101</v>
      </c>
      <c r="E14" s="150">
        <v>851</v>
      </c>
      <c r="F14" s="149">
        <f t="shared" si="10"/>
        <v>3656</v>
      </c>
      <c r="G14" s="150">
        <v>2156</v>
      </c>
      <c r="H14" s="150">
        <v>1500</v>
      </c>
      <c r="I14" s="149">
        <f t="shared" si="11"/>
        <v>5544</v>
      </c>
      <c r="J14" s="150">
        <v>3087</v>
      </c>
      <c r="K14" s="150">
        <v>2457</v>
      </c>
      <c r="L14" s="150">
        <f t="shared" si="1"/>
        <v>7039</v>
      </c>
      <c r="M14" s="150">
        <v>3754</v>
      </c>
      <c r="N14" s="150">
        <v>3285</v>
      </c>
      <c r="O14" s="150">
        <f t="shared" si="2"/>
        <v>7220</v>
      </c>
      <c r="P14" s="150">
        <v>3638</v>
      </c>
      <c r="Q14" s="150">
        <v>3582</v>
      </c>
      <c r="R14" s="77">
        <f t="shared" si="3"/>
        <v>5205</v>
      </c>
      <c r="S14" s="77">
        <v>2673</v>
      </c>
      <c r="T14" s="77">
        <v>2532</v>
      </c>
      <c r="U14" s="77">
        <f t="shared" si="4"/>
        <v>4080</v>
      </c>
      <c r="V14" s="77">
        <v>2222</v>
      </c>
      <c r="W14" s="77">
        <v>1858</v>
      </c>
      <c r="X14" s="77">
        <f t="shared" si="5"/>
        <v>4741</v>
      </c>
      <c r="Y14" s="77">
        <v>2584</v>
      </c>
      <c r="Z14" s="77">
        <v>2157</v>
      </c>
      <c r="AA14" s="77">
        <f t="shared" si="6"/>
        <v>6823</v>
      </c>
      <c r="AB14" s="77">
        <v>3726</v>
      </c>
      <c r="AC14" s="77">
        <v>3097</v>
      </c>
      <c r="AD14" s="77">
        <f t="shared" si="7"/>
        <v>8404</v>
      </c>
      <c r="AE14" s="77">
        <v>4606</v>
      </c>
      <c r="AF14" s="77">
        <v>3798</v>
      </c>
      <c r="AG14" s="151">
        <f t="shared" si="8"/>
        <v>6873</v>
      </c>
      <c r="AH14" s="151">
        <v>3677</v>
      </c>
      <c r="AI14" s="151">
        <v>3196</v>
      </c>
    </row>
    <row r="15" spans="1:37" ht="26.25" customHeight="1" x14ac:dyDescent="0.15">
      <c r="B15" s="163" t="s">
        <v>165</v>
      </c>
      <c r="C15" s="153">
        <f t="shared" si="9"/>
        <v>1294</v>
      </c>
      <c r="D15" s="154">
        <v>629</v>
      </c>
      <c r="E15" s="154">
        <v>665</v>
      </c>
      <c r="F15" s="153">
        <f t="shared" si="10"/>
        <v>2304</v>
      </c>
      <c r="G15" s="154">
        <v>1268</v>
      </c>
      <c r="H15" s="154">
        <v>1036</v>
      </c>
      <c r="I15" s="153">
        <f t="shared" si="11"/>
        <v>3697</v>
      </c>
      <c r="J15" s="154">
        <v>2121</v>
      </c>
      <c r="K15" s="154">
        <v>1576</v>
      </c>
      <c r="L15" s="154">
        <f t="shared" si="1"/>
        <v>5485</v>
      </c>
      <c r="M15" s="154">
        <v>3024</v>
      </c>
      <c r="N15" s="154">
        <v>2461</v>
      </c>
      <c r="O15" s="154">
        <f t="shared" si="2"/>
        <v>7125</v>
      </c>
      <c r="P15" s="154">
        <v>3831</v>
      </c>
      <c r="Q15" s="154">
        <v>3294</v>
      </c>
      <c r="R15" s="155">
        <f t="shared" si="3"/>
        <v>7229</v>
      </c>
      <c r="S15" s="155">
        <v>3697</v>
      </c>
      <c r="T15" s="155">
        <v>3532</v>
      </c>
      <c r="U15" s="155">
        <f t="shared" si="4"/>
        <v>5046</v>
      </c>
      <c r="V15" s="155">
        <v>2598</v>
      </c>
      <c r="W15" s="155">
        <v>2448</v>
      </c>
      <c r="X15" s="155">
        <f t="shared" si="5"/>
        <v>4027</v>
      </c>
      <c r="Y15" s="155">
        <v>2216</v>
      </c>
      <c r="Z15" s="155">
        <v>1811</v>
      </c>
      <c r="AA15" s="155">
        <f t="shared" si="6"/>
        <v>4953</v>
      </c>
      <c r="AB15" s="155">
        <v>2738</v>
      </c>
      <c r="AC15" s="155">
        <v>2215</v>
      </c>
      <c r="AD15" s="155">
        <f t="shared" si="7"/>
        <v>6922</v>
      </c>
      <c r="AE15" s="155">
        <v>3798</v>
      </c>
      <c r="AF15" s="155">
        <v>3124</v>
      </c>
      <c r="AG15" s="156">
        <f t="shared" si="8"/>
        <v>8367</v>
      </c>
      <c r="AH15" s="156">
        <v>4608</v>
      </c>
      <c r="AI15" s="156">
        <v>3759</v>
      </c>
    </row>
    <row r="16" spans="1:37" ht="26.25" customHeight="1" x14ac:dyDescent="0.15">
      <c r="B16" s="157" t="s">
        <v>166</v>
      </c>
      <c r="C16" s="158">
        <f t="shared" si="9"/>
        <v>984</v>
      </c>
      <c r="D16" s="159">
        <v>452</v>
      </c>
      <c r="E16" s="159">
        <v>532</v>
      </c>
      <c r="F16" s="158">
        <f t="shared" si="10"/>
        <v>1541</v>
      </c>
      <c r="G16" s="159">
        <v>737</v>
      </c>
      <c r="H16" s="159">
        <v>804</v>
      </c>
      <c r="I16" s="158">
        <f t="shared" si="11"/>
        <v>2376</v>
      </c>
      <c r="J16" s="159">
        <v>1304</v>
      </c>
      <c r="K16" s="159">
        <v>1072</v>
      </c>
      <c r="L16" s="159">
        <f t="shared" si="1"/>
        <v>3727</v>
      </c>
      <c r="M16" s="159">
        <v>2138</v>
      </c>
      <c r="N16" s="159">
        <v>1589</v>
      </c>
      <c r="O16" s="159">
        <f t="shared" si="2"/>
        <v>5570</v>
      </c>
      <c r="P16" s="159">
        <v>3056</v>
      </c>
      <c r="Q16" s="159">
        <v>2514</v>
      </c>
      <c r="R16" s="160">
        <f t="shared" si="3"/>
        <v>7097</v>
      </c>
      <c r="S16" s="160">
        <v>3843</v>
      </c>
      <c r="T16" s="160">
        <v>3254</v>
      </c>
      <c r="U16" s="160">
        <f t="shared" si="4"/>
        <v>7063</v>
      </c>
      <c r="V16" s="160">
        <v>3600</v>
      </c>
      <c r="W16" s="160">
        <v>3463</v>
      </c>
      <c r="X16" s="160">
        <f t="shared" si="5"/>
        <v>4940</v>
      </c>
      <c r="Y16" s="160">
        <v>2548</v>
      </c>
      <c r="Z16" s="160">
        <v>2392</v>
      </c>
      <c r="AA16" s="160">
        <f t="shared" si="6"/>
        <v>4166</v>
      </c>
      <c r="AB16" s="160">
        <v>2309</v>
      </c>
      <c r="AC16" s="160">
        <v>1857</v>
      </c>
      <c r="AD16" s="160">
        <f t="shared" si="7"/>
        <v>5011</v>
      </c>
      <c r="AE16" s="160">
        <v>2762</v>
      </c>
      <c r="AF16" s="160">
        <v>2249</v>
      </c>
      <c r="AG16" s="161">
        <f t="shared" si="8"/>
        <v>6930</v>
      </c>
      <c r="AH16" s="161">
        <v>3823</v>
      </c>
      <c r="AI16" s="161">
        <v>3107</v>
      </c>
    </row>
    <row r="17" spans="2:35" ht="26.25" customHeight="1" x14ac:dyDescent="0.15">
      <c r="B17" s="162" t="s">
        <v>167</v>
      </c>
      <c r="C17" s="149">
        <f t="shared" si="9"/>
        <v>931</v>
      </c>
      <c r="D17" s="150">
        <v>462</v>
      </c>
      <c r="E17" s="150">
        <v>469</v>
      </c>
      <c r="F17" s="149">
        <f t="shared" si="10"/>
        <v>1169</v>
      </c>
      <c r="G17" s="150">
        <v>533</v>
      </c>
      <c r="H17" s="150">
        <v>636</v>
      </c>
      <c r="I17" s="149">
        <f t="shared" si="11"/>
        <v>1549</v>
      </c>
      <c r="J17" s="150">
        <v>724</v>
      </c>
      <c r="K17" s="150">
        <v>825</v>
      </c>
      <c r="L17" s="150">
        <f t="shared" si="1"/>
        <v>2381</v>
      </c>
      <c r="M17" s="150">
        <v>1311</v>
      </c>
      <c r="N17" s="150">
        <v>1070</v>
      </c>
      <c r="O17" s="150">
        <f t="shared" si="2"/>
        <v>3742</v>
      </c>
      <c r="P17" s="150">
        <v>2115</v>
      </c>
      <c r="Q17" s="150">
        <v>1627</v>
      </c>
      <c r="R17" s="77">
        <f t="shared" si="3"/>
        <v>5543</v>
      </c>
      <c r="S17" s="77">
        <v>3063</v>
      </c>
      <c r="T17" s="77">
        <v>2480</v>
      </c>
      <c r="U17" s="77">
        <f t="shared" si="4"/>
        <v>6860</v>
      </c>
      <c r="V17" s="77">
        <v>3673</v>
      </c>
      <c r="W17" s="77">
        <v>3187</v>
      </c>
      <c r="X17" s="77">
        <f t="shared" si="5"/>
        <v>6851</v>
      </c>
      <c r="Y17" s="77">
        <v>3516</v>
      </c>
      <c r="Z17" s="77">
        <v>3335</v>
      </c>
      <c r="AA17" s="77">
        <f t="shared" si="6"/>
        <v>4994</v>
      </c>
      <c r="AB17" s="77">
        <v>2560</v>
      </c>
      <c r="AC17" s="77">
        <v>2434</v>
      </c>
      <c r="AD17" s="77">
        <f t="shared" si="7"/>
        <v>4098</v>
      </c>
      <c r="AE17" s="77">
        <v>2243</v>
      </c>
      <c r="AF17" s="77">
        <v>1855</v>
      </c>
      <c r="AG17" s="151">
        <f t="shared" si="8"/>
        <v>5018</v>
      </c>
      <c r="AH17" s="151">
        <v>2790</v>
      </c>
      <c r="AI17" s="151">
        <v>2228</v>
      </c>
    </row>
    <row r="18" spans="2:35" ht="26.25" customHeight="1" x14ac:dyDescent="0.15">
      <c r="B18" s="162" t="s">
        <v>168</v>
      </c>
      <c r="C18" s="149">
        <f t="shared" si="9"/>
        <v>731</v>
      </c>
      <c r="D18" s="150">
        <v>368</v>
      </c>
      <c r="E18" s="150">
        <v>363</v>
      </c>
      <c r="F18" s="149">
        <f t="shared" si="10"/>
        <v>1086</v>
      </c>
      <c r="G18" s="150">
        <v>498</v>
      </c>
      <c r="H18" s="150">
        <v>588</v>
      </c>
      <c r="I18" s="149">
        <f t="shared" si="11"/>
        <v>1165</v>
      </c>
      <c r="J18" s="150">
        <v>490</v>
      </c>
      <c r="K18" s="150">
        <v>675</v>
      </c>
      <c r="L18" s="150">
        <f t="shared" si="1"/>
        <v>1574</v>
      </c>
      <c r="M18" s="150">
        <v>711</v>
      </c>
      <c r="N18" s="150">
        <v>863</v>
      </c>
      <c r="O18" s="150">
        <f t="shared" si="2"/>
        <v>2278</v>
      </c>
      <c r="P18" s="150">
        <v>1238</v>
      </c>
      <c r="Q18" s="150">
        <v>1040</v>
      </c>
      <c r="R18" s="77">
        <f t="shared" si="3"/>
        <v>3600</v>
      </c>
      <c r="S18" s="77">
        <v>2002</v>
      </c>
      <c r="T18" s="77">
        <v>1598</v>
      </c>
      <c r="U18" s="77">
        <f t="shared" si="4"/>
        <v>5188</v>
      </c>
      <c r="V18" s="77">
        <v>2773</v>
      </c>
      <c r="W18" s="77">
        <v>2415</v>
      </c>
      <c r="X18" s="77">
        <f t="shared" si="5"/>
        <v>6549</v>
      </c>
      <c r="Y18" s="77">
        <v>3479</v>
      </c>
      <c r="Z18" s="77">
        <v>3070</v>
      </c>
      <c r="AA18" s="77">
        <f t="shared" si="6"/>
        <v>6656</v>
      </c>
      <c r="AB18" s="77">
        <v>3351</v>
      </c>
      <c r="AC18" s="77">
        <v>3305</v>
      </c>
      <c r="AD18" s="77">
        <f t="shared" si="7"/>
        <v>4830</v>
      </c>
      <c r="AE18" s="77">
        <v>2424</v>
      </c>
      <c r="AF18" s="77">
        <v>2406</v>
      </c>
      <c r="AG18" s="151">
        <f t="shared" si="8"/>
        <v>4047</v>
      </c>
      <c r="AH18" s="151">
        <v>2182</v>
      </c>
      <c r="AI18" s="151">
        <v>1865</v>
      </c>
    </row>
    <row r="19" spans="2:35" ht="26.25" customHeight="1" x14ac:dyDescent="0.15">
      <c r="B19" s="162" t="s">
        <v>169</v>
      </c>
      <c r="C19" s="149">
        <f t="shared" si="9"/>
        <v>568</v>
      </c>
      <c r="D19" s="150">
        <v>274</v>
      </c>
      <c r="E19" s="150">
        <v>294</v>
      </c>
      <c r="F19" s="149">
        <f t="shared" si="10"/>
        <v>760</v>
      </c>
      <c r="G19" s="150">
        <v>361</v>
      </c>
      <c r="H19" s="150">
        <v>399</v>
      </c>
      <c r="I19" s="149">
        <f t="shared" si="11"/>
        <v>1095</v>
      </c>
      <c r="J19" s="150">
        <v>490</v>
      </c>
      <c r="K19" s="150">
        <v>605</v>
      </c>
      <c r="L19" s="150">
        <f t="shared" si="1"/>
        <v>1157</v>
      </c>
      <c r="M19" s="150">
        <v>457</v>
      </c>
      <c r="N19" s="150">
        <v>700</v>
      </c>
      <c r="O19" s="150">
        <f t="shared" si="2"/>
        <v>1497</v>
      </c>
      <c r="P19" s="150">
        <v>649</v>
      </c>
      <c r="Q19" s="150">
        <v>848</v>
      </c>
      <c r="R19" s="77">
        <f t="shared" si="3"/>
        <v>2136</v>
      </c>
      <c r="S19" s="77">
        <v>1110</v>
      </c>
      <c r="T19" s="77">
        <v>1026</v>
      </c>
      <c r="U19" s="77">
        <f t="shared" si="4"/>
        <v>3292</v>
      </c>
      <c r="V19" s="77">
        <v>1776</v>
      </c>
      <c r="W19" s="77">
        <v>1516</v>
      </c>
      <c r="X19" s="77">
        <f t="shared" si="5"/>
        <v>4939</v>
      </c>
      <c r="Y19" s="77">
        <v>2591</v>
      </c>
      <c r="Z19" s="77">
        <v>2348</v>
      </c>
      <c r="AA19" s="77">
        <f t="shared" si="6"/>
        <v>6192</v>
      </c>
      <c r="AB19" s="77">
        <v>3174</v>
      </c>
      <c r="AC19" s="77">
        <v>3018</v>
      </c>
      <c r="AD19" s="77">
        <f t="shared" si="7"/>
        <v>6275</v>
      </c>
      <c r="AE19" s="77">
        <v>3085</v>
      </c>
      <c r="AF19" s="77">
        <v>3190</v>
      </c>
      <c r="AG19" s="151">
        <f t="shared" si="8"/>
        <v>4615</v>
      </c>
      <c r="AH19" s="151">
        <v>2285</v>
      </c>
      <c r="AI19" s="151">
        <v>2330</v>
      </c>
    </row>
    <row r="20" spans="2:35" ht="26.25" customHeight="1" x14ac:dyDescent="0.15">
      <c r="B20" s="163" t="s">
        <v>170</v>
      </c>
      <c r="C20" s="153">
        <f t="shared" si="9"/>
        <v>363</v>
      </c>
      <c r="D20" s="154">
        <v>167</v>
      </c>
      <c r="E20" s="154">
        <v>196</v>
      </c>
      <c r="F20" s="153">
        <f t="shared" si="10"/>
        <v>551</v>
      </c>
      <c r="G20" s="154">
        <v>249</v>
      </c>
      <c r="H20" s="154">
        <v>302</v>
      </c>
      <c r="I20" s="153">
        <f t="shared" si="11"/>
        <v>755</v>
      </c>
      <c r="J20" s="154">
        <v>354</v>
      </c>
      <c r="K20" s="154">
        <v>401</v>
      </c>
      <c r="L20" s="154">
        <f t="shared" si="1"/>
        <v>1083</v>
      </c>
      <c r="M20" s="154">
        <v>431</v>
      </c>
      <c r="N20" s="154">
        <v>652</v>
      </c>
      <c r="O20" s="154">
        <f t="shared" si="2"/>
        <v>1103</v>
      </c>
      <c r="P20" s="154">
        <v>413</v>
      </c>
      <c r="Q20" s="154">
        <v>690</v>
      </c>
      <c r="R20" s="155">
        <f t="shared" si="3"/>
        <v>1354</v>
      </c>
      <c r="S20" s="155">
        <v>537</v>
      </c>
      <c r="T20" s="155">
        <v>817</v>
      </c>
      <c r="U20" s="155">
        <f t="shared" si="4"/>
        <v>1881</v>
      </c>
      <c r="V20" s="155">
        <v>922</v>
      </c>
      <c r="W20" s="155">
        <v>959</v>
      </c>
      <c r="X20" s="155">
        <f t="shared" si="5"/>
        <v>3110</v>
      </c>
      <c r="Y20" s="155">
        <v>1646</v>
      </c>
      <c r="Z20" s="155">
        <v>1464</v>
      </c>
      <c r="AA20" s="155">
        <f t="shared" si="6"/>
        <v>4612</v>
      </c>
      <c r="AB20" s="155">
        <v>2371</v>
      </c>
      <c r="AC20" s="155">
        <v>2241</v>
      </c>
      <c r="AD20" s="155">
        <f t="shared" si="7"/>
        <v>5666</v>
      </c>
      <c r="AE20" s="155">
        <v>2795</v>
      </c>
      <c r="AF20" s="155">
        <v>2871</v>
      </c>
      <c r="AG20" s="156">
        <f t="shared" si="8"/>
        <v>5813</v>
      </c>
      <c r="AH20" s="156">
        <v>2761</v>
      </c>
      <c r="AI20" s="156">
        <v>3052</v>
      </c>
    </row>
    <row r="21" spans="2:35" ht="26.25" customHeight="1" x14ac:dyDescent="0.15">
      <c r="B21" s="157" t="s">
        <v>171</v>
      </c>
      <c r="C21" s="158">
        <f t="shared" si="9"/>
        <v>199</v>
      </c>
      <c r="D21" s="159">
        <v>90</v>
      </c>
      <c r="E21" s="159">
        <v>109</v>
      </c>
      <c r="F21" s="158">
        <f t="shared" si="10"/>
        <v>294</v>
      </c>
      <c r="G21" s="159">
        <v>116</v>
      </c>
      <c r="H21" s="159">
        <v>178</v>
      </c>
      <c r="I21" s="158">
        <f t="shared" si="11"/>
        <v>460</v>
      </c>
      <c r="J21" s="159">
        <v>197</v>
      </c>
      <c r="K21" s="159">
        <v>263</v>
      </c>
      <c r="L21" s="159">
        <f t="shared" si="1"/>
        <v>718</v>
      </c>
      <c r="M21" s="159">
        <v>309</v>
      </c>
      <c r="N21" s="159">
        <v>409</v>
      </c>
      <c r="O21" s="159">
        <f t="shared" si="2"/>
        <v>949</v>
      </c>
      <c r="P21" s="159">
        <v>343</v>
      </c>
      <c r="Q21" s="159">
        <v>606</v>
      </c>
      <c r="R21" s="160">
        <f t="shared" si="3"/>
        <v>917</v>
      </c>
      <c r="S21" s="160">
        <v>320</v>
      </c>
      <c r="T21" s="160">
        <v>597</v>
      </c>
      <c r="U21" s="160">
        <f t="shared" si="4"/>
        <v>1172</v>
      </c>
      <c r="V21" s="160">
        <v>441</v>
      </c>
      <c r="W21" s="160">
        <v>731</v>
      </c>
      <c r="X21" s="160">
        <f t="shared" si="5"/>
        <v>1681</v>
      </c>
      <c r="Y21" s="160">
        <v>781</v>
      </c>
      <c r="Z21" s="160">
        <v>900</v>
      </c>
      <c r="AA21" s="160">
        <f t="shared" si="6"/>
        <v>2718</v>
      </c>
      <c r="AB21" s="160">
        <v>1333</v>
      </c>
      <c r="AC21" s="160">
        <v>1385</v>
      </c>
      <c r="AD21" s="160">
        <f t="shared" si="7"/>
        <v>4099</v>
      </c>
      <c r="AE21" s="160">
        <v>1973</v>
      </c>
      <c r="AF21" s="160">
        <v>2126</v>
      </c>
      <c r="AG21" s="161">
        <f t="shared" si="8"/>
        <v>5054</v>
      </c>
      <c r="AH21" s="161">
        <v>2336</v>
      </c>
      <c r="AI21" s="161">
        <v>2718</v>
      </c>
    </row>
    <row r="22" spans="2:35" ht="26.25" customHeight="1" x14ac:dyDescent="0.15">
      <c r="B22" s="162" t="s">
        <v>172</v>
      </c>
      <c r="C22" s="149">
        <f t="shared" si="9"/>
        <v>80</v>
      </c>
      <c r="D22" s="150">
        <v>24</v>
      </c>
      <c r="E22" s="150">
        <v>56</v>
      </c>
      <c r="F22" s="149">
        <f t="shared" si="10"/>
        <v>129</v>
      </c>
      <c r="G22" s="150">
        <v>51</v>
      </c>
      <c r="H22" s="150">
        <v>78</v>
      </c>
      <c r="I22" s="149">
        <f t="shared" si="11"/>
        <v>200</v>
      </c>
      <c r="J22" s="150">
        <v>69</v>
      </c>
      <c r="K22" s="150">
        <v>131</v>
      </c>
      <c r="L22" s="150">
        <f t="shared" si="1"/>
        <v>401</v>
      </c>
      <c r="M22" s="150">
        <v>154</v>
      </c>
      <c r="N22" s="150">
        <v>247</v>
      </c>
      <c r="O22" s="150">
        <f t="shared" si="2"/>
        <v>560</v>
      </c>
      <c r="P22" s="150">
        <v>222</v>
      </c>
      <c r="Q22" s="150">
        <v>338</v>
      </c>
      <c r="R22" s="77">
        <f t="shared" si="3"/>
        <v>727</v>
      </c>
      <c r="S22" s="77">
        <v>231</v>
      </c>
      <c r="T22" s="77">
        <v>496</v>
      </c>
      <c r="U22" s="77">
        <f t="shared" si="4"/>
        <v>749</v>
      </c>
      <c r="V22" s="77">
        <v>229</v>
      </c>
      <c r="W22" s="77">
        <v>520</v>
      </c>
      <c r="X22" s="77">
        <f t="shared" si="5"/>
        <v>1025</v>
      </c>
      <c r="Y22" s="77">
        <v>343</v>
      </c>
      <c r="Z22" s="77">
        <v>682</v>
      </c>
      <c r="AA22" s="77">
        <f t="shared" si="6"/>
        <v>1416</v>
      </c>
      <c r="AB22" s="77">
        <v>576</v>
      </c>
      <c r="AC22" s="77">
        <v>840</v>
      </c>
      <c r="AD22" s="77">
        <f t="shared" si="7"/>
        <v>2209</v>
      </c>
      <c r="AE22" s="77">
        <v>986</v>
      </c>
      <c r="AF22" s="77">
        <v>1223</v>
      </c>
      <c r="AG22" s="151">
        <f t="shared" si="8"/>
        <v>3435</v>
      </c>
      <c r="AH22" s="151">
        <v>1536</v>
      </c>
      <c r="AI22" s="151">
        <v>1899</v>
      </c>
    </row>
    <row r="23" spans="2:35" ht="26.25" customHeight="1" x14ac:dyDescent="0.15">
      <c r="B23" s="162" t="s">
        <v>173</v>
      </c>
      <c r="C23" s="149">
        <f t="shared" si="9"/>
        <v>28</v>
      </c>
      <c r="D23" s="150">
        <v>6</v>
      </c>
      <c r="E23" s="150">
        <v>22</v>
      </c>
      <c r="F23" s="149">
        <f t="shared" si="10"/>
        <v>35</v>
      </c>
      <c r="G23" s="150">
        <v>11</v>
      </c>
      <c r="H23" s="150">
        <v>24</v>
      </c>
      <c r="I23" s="149">
        <f t="shared" si="11"/>
        <v>22</v>
      </c>
      <c r="J23" s="150">
        <v>22</v>
      </c>
      <c r="K23" s="150"/>
      <c r="L23" s="150">
        <f t="shared" si="1"/>
        <v>150</v>
      </c>
      <c r="M23" s="150">
        <v>38</v>
      </c>
      <c r="N23" s="150">
        <v>112</v>
      </c>
      <c r="O23" s="150">
        <f t="shared" si="2"/>
        <v>257</v>
      </c>
      <c r="P23" s="150">
        <v>75</v>
      </c>
      <c r="Q23" s="150">
        <v>182</v>
      </c>
      <c r="R23" s="77">
        <f t="shared" si="3"/>
        <v>353</v>
      </c>
      <c r="S23" s="77">
        <v>110</v>
      </c>
      <c r="T23" s="77">
        <v>243</v>
      </c>
      <c r="U23" s="77">
        <f t="shared" si="4"/>
        <v>482</v>
      </c>
      <c r="V23" s="77">
        <v>130</v>
      </c>
      <c r="W23" s="77">
        <v>352</v>
      </c>
      <c r="X23" s="77">
        <f t="shared" si="5"/>
        <v>547</v>
      </c>
      <c r="Y23" s="77">
        <v>126</v>
      </c>
      <c r="Z23" s="77">
        <v>421</v>
      </c>
      <c r="AA23" s="77">
        <f t="shared" si="6"/>
        <v>722</v>
      </c>
      <c r="AB23" s="77">
        <v>196</v>
      </c>
      <c r="AC23" s="77">
        <v>526</v>
      </c>
      <c r="AD23" s="77">
        <f t="shared" si="7"/>
        <v>1007</v>
      </c>
      <c r="AE23" s="77">
        <v>341</v>
      </c>
      <c r="AF23" s="77">
        <v>666</v>
      </c>
      <c r="AG23" s="151">
        <f t="shared" si="8"/>
        <v>1648</v>
      </c>
      <c r="AH23" s="151">
        <v>660</v>
      </c>
      <c r="AI23" s="151">
        <v>988</v>
      </c>
    </row>
    <row r="24" spans="2:35" ht="26.25" customHeight="1" x14ac:dyDescent="0.15">
      <c r="B24" s="162" t="s">
        <v>174</v>
      </c>
      <c r="C24" s="149">
        <f t="shared" si="9"/>
        <v>10</v>
      </c>
      <c r="D24" s="150">
        <v>1</v>
      </c>
      <c r="E24" s="150">
        <v>9</v>
      </c>
      <c r="F24" s="149">
        <f t="shared" si="10"/>
        <v>12</v>
      </c>
      <c r="G24" s="150">
        <v>6</v>
      </c>
      <c r="H24" s="150">
        <v>6</v>
      </c>
      <c r="I24" s="149">
        <f t="shared" si="11"/>
        <v>12</v>
      </c>
      <c r="J24" s="150">
        <v>3</v>
      </c>
      <c r="K24" s="150">
        <v>9</v>
      </c>
      <c r="L24" s="150">
        <f t="shared" si="1"/>
        <v>43</v>
      </c>
      <c r="M24" s="150">
        <v>14</v>
      </c>
      <c r="N24" s="150">
        <v>29</v>
      </c>
      <c r="O24" s="150">
        <f t="shared" si="2"/>
        <v>68</v>
      </c>
      <c r="P24" s="150">
        <v>16</v>
      </c>
      <c r="Q24" s="150">
        <v>52</v>
      </c>
      <c r="R24" s="77">
        <f t="shared" si="3"/>
        <v>111</v>
      </c>
      <c r="S24" s="77">
        <v>27</v>
      </c>
      <c r="T24" s="77">
        <v>84</v>
      </c>
      <c r="U24" s="77">
        <f t="shared" si="4"/>
        <v>174</v>
      </c>
      <c r="V24" s="77">
        <v>48</v>
      </c>
      <c r="W24" s="77">
        <v>126</v>
      </c>
      <c r="X24" s="77">
        <f t="shared" si="5"/>
        <v>273</v>
      </c>
      <c r="Y24" s="77">
        <v>61</v>
      </c>
      <c r="Z24" s="77">
        <v>212</v>
      </c>
      <c r="AA24" s="77">
        <f t="shared" si="6"/>
        <v>311</v>
      </c>
      <c r="AB24" s="77">
        <v>62</v>
      </c>
      <c r="AC24" s="77">
        <v>249</v>
      </c>
      <c r="AD24" s="77">
        <f t="shared" si="7"/>
        <v>434</v>
      </c>
      <c r="AE24" s="77">
        <v>102</v>
      </c>
      <c r="AF24" s="77">
        <v>332</v>
      </c>
      <c r="AG24" s="151">
        <f t="shared" si="8"/>
        <v>554</v>
      </c>
      <c r="AH24" s="151">
        <v>152</v>
      </c>
      <c r="AI24" s="151">
        <v>402</v>
      </c>
    </row>
    <row r="25" spans="2:35" ht="26.25" customHeight="1" x14ac:dyDescent="0.15">
      <c r="B25" s="163" t="s">
        <v>175</v>
      </c>
      <c r="C25" s="164" t="s">
        <v>136</v>
      </c>
      <c r="D25" s="164" t="s">
        <v>136</v>
      </c>
      <c r="E25" s="164" t="s">
        <v>136</v>
      </c>
      <c r="F25" s="153">
        <f t="shared" si="10"/>
        <v>3</v>
      </c>
      <c r="G25" s="165" t="s">
        <v>136</v>
      </c>
      <c r="H25" s="154">
        <v>3</v>
      </c>
      <c r="I25" s="153">
        <f t="shared" si="11"/>
        <v>3</v>
      </c>
      <c r="J25" s="154">
        <v>1</v>
      </c>
      <c r="K25" s="154">
        <v>2</v>
      </c>
      <c r="L25" s="154">
        <f t="shared" si="1"/>
        <v>4</v>
      </c>
      <c r="M25" s="154">
        <v>1</v>
      </c>
      <c r="N25" s="154">
        <v>3</v>
      </c>
      <c r="O25" s="154">
        <f t="shared" si="2"/>
        <v>11</v>
      </c>
      <c r="P25" s="154">
        <v>4</v>
      </c>
      <c r="Q25" s="154">
        <v>7</v>
      </c>
      <c r="R25" s="155">
        <f t="shared" si="3"/>
        <v>14</v>
      </c>
      <c r="S25" s="155">
        <v>1</v>
      </c>
      <c r="T25" s="155">
        <v>13</v>
      </c>
      <c r="U25" s="155">
        <f t="shared" si="4"/>
        <v>42</v>
      </c>
      <c r="V25" s="155">
        <v>6</v>
      </c>
      <c r="W25" s="155">
        <f>31+5</f>
        <v>36</v>
      </c>
      <c r="X25" s="155">
        <f t="shared" si="5"/>
        <v>73</v>
      </c>
      <c r="Y25" s="155">
        <v>16</v>
      </c>
      <c r="Z25" s="155">
        <v>57</v>
      </c>
      <c r="AA25" s="155">
        <f t="shared" si="6"/>
        <v>114</v>
      </c>
      <c r="AB25" s="155">
        <v>17</v>
      </c>
      <c r="AC25" s="155">
        <v>97</v>
      </c>
      <c r="AD25" s="155">
        <f t="shared" si="7"/>
        <v>121</v>
      </c>
      <c r="AE25" s="155">
        <v>28</v>
      </c>
      <c r="AF25" s="155">
        <v>93</v>
      </c>
      <c r="AG25" s="156">
        <f t="shared" si="8"/>
        <v>164</v>
      </c>
      <c r="AH25" s="156">
        <v>24</v>
      </c>
      <c r="AI25" s="156">
        <v>140</v>
      </c>
    </row>
    <row r="26" spans="2:35" ht="26.25" customHeight="1" x14ac:dyDescent="0.15">
      <c r="B26" s="166" t="s">
        <v>176</v>
      </c>
      <c r="C26" s="167" t="s">
        <v>136</v>
      </c>
      <c r="D26" s="167" t="s">
        <v>136</v>
      </c>
      <c r="E26" s="167" t="s">
        <v>136</v>
      </c>
      <c r="F26" s="168">
        <f t="shared" si="10"/>
        <v>48</v>
      </c>
      <c r="G26" s="169">
        <v>32</v>
      </c>
      <c r="H26" s="169">
        <v>16</v>
      </c>
      <c r="I26" s="168">
        <f t="shared" si="11"/>
        <v>95</v>
      </c>
      <c r="J26" s="169">
        <v>71</v>
      </c>
      <c r="K26" s="169">
        <v>24</v>
      </c>
      <c r="L26" s="169">
        <f t="shared" si="1"/>
        <v>32</v>
      </c>
      <c r="M26" s="169">
        <v>25</v>
      </c>
      <c r="N26" s="169">
        <v>7</v>
      </c>
      <c r="O26" s="169">
        <f t="shared" si="2"/>
        <v>110</v>
      </c>
      <c r="P26" s="169">
        <v>84</v>
      </c>
      <c r="Q26" s="169">
        <v>26</v>
      </c>
      <c r="R26" s="170">
        <f t="shared" si="3"/>
        <v>195</v>
      </c>
      <c r="S26" s="170">
        <v>155</v>
      </c>
      <c r="T26" s="170">
        <v>40</v>
      </c>
      <c r="U26" s="170">
        <f t="shared" si="4"/>
        <v>11</v>
      </c>
      <c r="V26" s="170">
        <v>9</v>
      </c>
      <c r="W26" s="170">
        <v>2</v>
      </c>
      <c r="X26" s="170">
        <f t="shared" si="5"/>
        <v>164</v>
      </c>
      <c r="Y26" s="170">
        <v>135</v>
      </c>
      <c r="Z26" s="170">
        <v>29</v>
      </c>
      <c r="AA26" s="170">
        <f t="shared" si="6"/>
        <v>244</v>
      </c>
      <c r="AB26" s="170">
        <v>188</v>
      </c>
      <c r="AC26" s="170">
        <v>56</v>
      </c>
      <c r="AD26" s="170">
        <f t="shared" si="7"/>
        <v>378</v>
      </c>
      <c r="AE26" s="170">
        <v>255</v>
      </c>
      <c r="AF26" s="170">
        <v>123</v>
      </c>
      <c r="AG26" s="171">
        <f t="shared" si="8"/>
        <v>2003</v>
      </c>
      <c r="AH26" s="171">
        <v>888</v>
      </c>
      <c r="AI26" s="171">
        <v>1115</v>
      </c>
    </row>
    <row r="27" spans="2:35" ht="21.75" customHeight="1" x14ac:dyDescent="0.15">
      <c r="B27" s="41" t="s">
        <v>36</v>
      </c>
      <c r="F27" s="172"/>
      <c r="G27" s="172"/>
      <c r="H27" s="172"/>
      <c r="X27" s="8"/>
      <c r="Y27" s="8"/>
      <c r="Z27" s="8"/>
      <c r="AA27" s="8"/>
      <c r="AB27" s="8"/>
      <c r="AC27" s="8"/>
    </row>
    <row r="28" spans="2:35" ht="18" customHeight="1" x14ac:dyDescent="0.15"/>
  </sheetData>
  <mergeCells count="13">
    <mergeCell ref="AA3:AC3"/>
    <mergeCell ref="AD3:AF3"/>
    <mergeCell ref="AG3:AI3"/>
    <mergeCell ref="AB2:AC2"/>
    <mergeCell ref="B3:B4"/>
    <mergeCell ref="C3:E3"/>
    <mergeCell ref="F3:H3"/>
    <mergeCell ref="I3:K3"/>
    <mergeCell ref="L3:N3"/>
    <mergeCell ref="O3:Q3"/>
    <mergeCell ref="R3:T3"/>
    <mergeCell ref="U3:W3"/>
    <mergeCell ref="X3:Z3"/>
  </mergeCells>
  <phoneticPr fontId="2"/>
  <printOptions horizontalCentered="1"/>
  <pageMargins left="0.70866141732283472" right="0.70866141732283472" top="0.74803149606299213" bottom="0.74803149606299213" header="0.31496062992125984" footer="0.51181102362204722"/>
  <pageSetup paperSize="9" firstPageNumber="20" fitToWidth="0" orientation="portrait" useFirstPageNumber="1" r:id="rId1"/>
  <headerFooter differentOddEven="1" alignWithMargins="0">
    <oddFooter>&amp;C&amp;"ＭＳ Ｐ明朝,標準"&amp;P</oddFooter>
    <evenFooter>&amp;C&amp;"ＭＳ Ｐ明朝,標準"&amp;P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782F6-B75F-44F8-A633-6FC28A6692C8}">
  <dimension ref="A1:AM46"/>
  <sheetViews>
    <sheetView view="pageBreakPreview" zoomScaleNormal="100" zoomScaleSheetLayoutView="100" workbookViewId="0"/>
  </sheetViews>
  <sheetFormatPr defaultRowHeight="13.5" x14ac:dyDescent="0.15"/>
  <cols>
    <col min="1" max="1" width="5.25" style="8" bestFit="1" customWidth="1"/>
    <col min="2" max="2" width="4.125" style="8" customWidth="1"/>
    <col min="3" max="3" width="6.5" style="8" customWidth="1"/>
    <col min="4" max="4" width="11.125" style="8" customWidth="1"/>
    <col min="5" max="5" width="8.375" style="8" customWidth="1"/>
    <col min="6" max="7" width="7.375" style="8" customWidth="1"/>
    <col min="8" max="8" width="4.125" style="8" customWidth="1"/>
    <col min="9" max="9" width="7.375" style="8" customWidth="1"/>
    <col min="10" max="10" width="10.625" style="8" customWidth="1"/>
    <col min="11" max="11" width="8.375" style="8" customWidth="1"/>
    <col min="12" max="13" width="7.375" style="8" customWidth="1"/>
    <col min="14" max="14" width="3.875" style="8" customWidth="1"/>
    <col min="15" max="15" width="16.125" style="8" customWidth="1"/>
    <col min="16" max="24" width="7.875" style="35" customWidth="1"/>
    <col min="25" max="16384" width="9" style="8"/>
  </cols>
  <sheetData>
    <row r="1" spans="1:39" s="173" customFormat="1" ht="18" customHeight="1" x14ac:dyDescent="0.25">
      <c r="A1" s="6"/>
      <c r="B1" s="50" t="s">
        <v>177</v>
      </c>
      <c r="F1" s="174"/>
      <c r="G1" s="175"/>
      <c r="H1" s="175"/>
      <c r="I1" s="175"/>
      <c r="J1" s="175"/>
      <c r="K1" s="175"/>
      <c r="N1" s="50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</row>
    <row r="2" spans="1:39" ht="13.5" customHeight="1" x14ac:dyDescent="0.15">
      <c r="P2" s="99"/>
      <c r="W2" s="139"/>
      <c r="X2" s="176" t="s">
        <v>78</v>
      </c>
    </row>
    <row r="3" spans="1:39" s="100" customFormat="1" ht="18.75" customHeight="1" x14ac:dyDescent="0.15">
      <c r="B3" s="318" t="s">
        <v>178</v>
      </c>
      <c r="C3" s="318"/>
      <c r="D3" s="324"/>
      <c r="E3" s="328" t="s">
        <v>58</v>
      </c>
      <c r="F3" s="334"/>
      <c r="G3" s="334"/>
      <c r="H3" s="317" t="s">
        <v>178</v>
      </c>
      <c r="I3" s="318"/>
      <c r="J3" s="324"/>
      <c r="K3" s="328" t="s">
        <v>153</v>
      </c>
      <c r="L3" s="334"/>
      <c r="M3" s="334"/>
      <c r="N3" s="318" t="s">
        <v>178</v>
      </c>
      <c r="O3" s="324"/>
      <c r="P3" s="357" t="s">
        <v>1</v>
      </c>
      <c r="Q3" s="358"/>
      <c r="R3" s="358"/>
      <c r="S3" s="358"/>
      <c r="T3" s="358"/>
      <c r="U3" s="358"/>
      <c r="V3" s="358"/>
      <c r="W3" s="358"/>
      <c r="X3" s="358"/>
    </row>
    <row r="4" spans="1:39" s="100" customFormat="1" ht="29.25" customHeight="1" x14ac:dyDescent="0.15">
      <c r="B4" s="401"/>
      <c r="C4" s="401"/>
      <c r="D4" s="402"/>
      <c r="E4" s="12" t="s">
        <v>9</v>
      </c>
      <c r="F4" s="13" t="s">
        <v>10</v>
      </c>
      <c r="G4" s="14" t="s">
        <v>11</v>
      </c>
      <c r="H4" s="403"/>
      <c r="I4" s="401"/>
      <c r="J4" s="402"/>
      <c r="K4" s="12" t="s">
        <v>9</v>
      </c>
      <c r="L4" s="13" t="s">
        <v>10</v>
      </c>
      <c r="M4" s="14" t="s">
        <v>11</v>
      </c>
      <c r="N4" s="401"/>
      <c r="O4" s="402"/>
      <c r="P4" s="12" t="s">
        <v>9</v>
      </c>
      <c r="Q4" s="13" t="s">
        <v>10</v>
      </c>
      <c r="R4" s="13" t="s">
        <v>11</v>
      </c>
      <c r="S4" s="13" t="s">
        <v>179</v>
      </c>
      <c r="T4" s="15" t="s">
        <v>180</v>
      </c>
      <c r="U4" s="73" t="s">
        <v>181</v>
      </c>
      <c r="V4" s="73" t="s">
        <v>182</v>
      </c>
      <c r="W4" s="73" t="s">
        <v>183</v>
      </c>
      <c r="X4" s="44" t="s">
        <v>184</v>
      </c>
    </row>
    <row r="5" spans="1:39" s="35" customFormat="1" ht="27" customHeight="1" x14ac:dyDescent="0.15">
      <c r="B5" s="394" t="s">
        <v>185</v>
      </c>
      <c r="C5" s="394"/>
      <c r="D5" s="395"/>
      <c r="E5" s="177">
        <f>SUM(F5:G5)</f>
        <v>41126</v>
      </c>
      <c r="F5" s="177">
        <f>SUM(F6:F25)</f>
        <v>25172</v>
      </c>
      <c r="G5" s="177">
        <f>SUM(G6:G25)</f>
        <v>15954</v>
      </c>
      <c r="H5" s="396" t="s">
        <v>185</v>
      </c>
      <c r="I5" s="394"/>
      <c r="J5" s="395"/>
      <c r="K5" s="178">
        <f>SUM(L5:M5)</f>
        <v>43767</v>
      </c>
      <c r="L5" s="178">
        <f t="shared" ref="L5:M5" si="0">SUM(L6:L25)</f>
        <v>26071</v>
      </c>
      <c r="M5" s="178">
        <f t="shared" si="0"/>
        <v>17696</v>
      </c>
      <c r="N5" s="397" t="s">
        <v>185</v>
      </c>
      <c r="O5" s="398"/>
      <c r="P5" s="178">
        <f>SUM(Q5:R5)</f>
        <v>44451</v>
      </c>
      <c r="Q5" s="178">
        <f t="shared" ref="Q5:X5" si="1">SUM(Q6:Q25)</f>
        <v>25708</v>
      </c>
      <c r="R5" s="178">
        <f t="shared" si="1"/>
        <v>18743</v>
      </c>
      <c r="S5" s="178">
        <f t="shared" si="1"/>
        <v>36215</v>
      </c>
      <c r="T5" s="178">
        <f t="shared" si="1"/>
        <v>2926</v>
      </c>
      <c r="U5" s="178">
        <f t="shared" si="1"/>
        <v>634</v>
      </c>
      <c r="V5" s="178">
        <f t="shared" si="1"/>
        <v>2377</v>
      </c>
      <c r="W5" s="178">
        <f t="shared" si="1"/>
        <v>854</v>
      </c>
      <c r="X5" s="178">
        <f t="shared" si="1"/>
        <v>146</v>
      </c>
    </row>
    <row r="6" spans="1:39" ht="21" customHeight="1" x14ac:dyDescent="0.15">
      <c r="B6" s="179" t="s">
        <v>186</v>
      </c>
      <c r="C6" s="399" t="s">
        <v>187</v>
      </c>
      <c r="D6" s="400"/>
      <c r="E6" s="92">
        <f>SUM(F6:G6)</f>
        <v>459</v>
      </c>
      <c r="F6" s="180">
        <v>267</v>
      </c>
      <c r="G6" s="180">
        <v>192</v>
      </c>
      <c r="H6" s="181" t="s">
        <v>186</v>
      </c>
      <c r="I6" s="399" t="s">
        <v>188</v>
      </c>
      <c r="J6" s="400"/>
      <c r="K6" s="182">
        <f>SUM(L6:M6)</f>
        <v>426</v>
      </c>
      <c r="L6" s="183">
        <v>247</v>
      </c>
      <c r="M6" s="183">
        <v>179</v>
      </c>
      <c r="N6" s="179" t="s">
        <v>186</v>
      </c>
      <c r="O6" s="184" t="s">
        <v>188</v>
      </c>
      <c r="P6" s="182">
        <f>SUM(Q6:R6)</f>
        <v>356</v>
      </c>
      <c r="Q6" s="183">
        <v>214</v>
      </c>
      <c r="R6" s="183">
        <v>142</v>
      </c>
      <c r="S6" s="182">
        <v>38</v>
      </c>
      <c r="T6" s="182">
        <v>12</v>
      </c>
      <c r="U6" s="182">
        <v>23</v>
      </c>
      <c r="V6" s="182">
        <v>128</v>
      </c>
      <c r="W6" s="182">
        <v>151</v>
      </c>
      <c r="X6" s="185" t="s">
        <v>189</v>
      </c>
    </row>
    <row r="7" spans="1:39" ht="21" customHeight="1" x14ac:dyDescent="0.15">
      <c r="B7" s="186" t="s">
        <v>190</v>
      </c>
      <c r="C7" s="385" t="s">
        <v>191</v>
      </c>
      <c r="D7" s="386"/>
      <c r="E7" s="47" t="s">
        <v>136</v>
      </c>
      <c r="F7" s="187" t="s">
        <v>136</v>
      </c>
      <c r="G7" s="187" t="s">
        <v>136</v>
      </c>
      <c r="H7" s="188" t="s">
        <v>190</v>
      </c>
      <c r="I7" s="385" t="s">
        <v>192</v>
      </c>
      <c r="J7" s="386"/>
      <c r="K7" s="189" t="s">
        <v>136</v>
      </c>
      <c r="L7" s="190" t="s">
        <v>136</v>
      </c>
      <c r="M7" s="190" t="s">
        <v>136</v>
      </c>
      <c r="N7" s="186" t="s">
        <v>190</v>
      </c>
      <c r="O7" s="191" t="s">
        <v>192</v>
      </c>
      <c r="P7" s="77">
        <f t="shared" ref="P7:P25" si="2">SUM(Q7:R7)</f>
        <v>3</v>
      </c>
      <c r="Q7" s="190">
        <v>2</v>
      </c>
      <c r="R7" s="190">
        <v>1</v>
      </c>
      <c r="S7" s="190" t="s">
        <v>189</v>
      </c>
      <c r="T7" s="190">
        <v>1</v>
      </c>
      <c r="U7" s="190" t="s">
        <v>189</v>
      </c>
      <c r="V7" s="190">
        <v>1</v>
      </c>
      <c r="W7" s="190">
        <v>1</v>
      </c>
      <c r="X7" s="190" t="s">
        <v>189</v>
      </c>
      <c r="Y7" s="192"/>
      <c r="Z7" s="192"/>
      <c r="AA7" s="192"/>
    </row>
    <row r="8" spans="1:39" ht="21" customHeight="1" x14ac:dyDescent="0.15">
      <c r="B8" s="186" t="s">
        <v>193</v>
      </c>
      <c r="C8" s="385" t="s">
        <v>192</v>
      </c>
      <c r="D8" s="386"/>
      <c r="E8" s="30">
        <f t="shared" ref="E8:E25" si="3">SUM(F8:G8)</f>
        <v>4</v>
      </c>
      <c r="F8" s="187">
        <v>2</v>
      </c>
      <c r="G8" s="187">
        <v>2</v>
      </c>
      <c r="H8" s="188" t="s">
        <v>193</v>
      </c>
      <c r="I8" s="385" t="s">
        <v>194</v>
      </c>
      <c r="J8" s="386"/>
      <c r="K8" s="77">
        <f t="shared" ref="K8:K25" si="4">SUM(L8:M8)</f>
        <v>3</v>
      </c>
      <c r="L8" s="190">
        <v>2</v>
      </c>
      <c r="M8" s="190">
        <v>1</v>
      </c>
      <c r="N8" s="186" t="s">
        <v>193</v>
      </c>
      <c r="O8" s="191" t="s">
        <v>194</v>
      </c>
      <c r="P8" s="77">
        <f t="shared" si="2"/>
        <v>2</v>
      </c>
      <c r="Q8" s="190">
        <v>2</v>
      </c>
      <c r="R8" s="190" t="s">
        <v>189</v>
      </c>
      <c r="S8" s="77">
        <v>2</v>
      </c>
      <c r="T8" s="190" t="s">
        <v>189</v>
      </c>
      <c r="U8" s="190" t="s">
        <v>189</v>
      </c>
      <c r="V8" s="190" t="s">
        <v>189</v>
      </c>
      <c r="W8" s="190" t="s">
        <v>189</v>
      </c>
      <c r="X8" s="190" t="s">
        <v>189</v>
      </c>
    </row>
    <row r="9" spans="1:39" ht="21" customHeight="1" x14ac:dyDescent="0.15">
      <c r="B9" s="186" t="s">
        <v>195</v>
      </c>
      <c r="C9" s="385" t="s">
        <v>196</v>
      </c>
      <c r="D9" s="386"/>
      <c r="E9" s="30">
        <f t="shared" si="3"/>
        <v>4332</v>
      </c>
      <c r="F9" s="187">
        <v>3759</v>
      </c>
      <c r="G9" s="30">
        <v>573</v>
      </c>
      <c r="H9" s="188" t="s">
        <v>195</v>
      </c>
      <c r="I9" s="385" t="s">
        <v>197</v>
      </c>
      <c r="J9" s="386"/>
      <c r="K9" s="77">
        <f t="shared" si="4"/>
        <v>4659</v>
      </c>
      <c r="L9" s="190">
        <v>4014</v>
      </c>
      <c r="M9" s="77">
        <v>645</v>
      </c>
      <c r="N9" s="186" t="s">
        <v>195</v>
      </c>
      <c r="O9" s="191" t="s">
        <v>197</v>
      </c>
      <c r="P9" s="77">
        <f t="shared" si="2"/>
        <v>4616</v>
      </c>
      <c r="Q9" s="190">
        <v>3894</v>
      </c>
      <c r="R9" s="77">
        <v>722</v>
      </c>
      <c r="S9" s="77">
        <v>2937</v>
      </c>
      <c r="T9" s="189">
        <v>776</v>
      </c>
      <c r="U9" s="189">
        <v>138</v>
      </c>
      <c r="V9" s="189">
        <v>593</v>
      </c>
      <c r="W9" s="189">
        <v>112</v>
      </c>
      <c r="X9" s="190" t="s">
        <v>189</v>
      </c>
    </row>
    <row r="10" spans="1:39" ht="21" customHeight="1" x14ac:dyDescent="0.15">
      <c r="B10" s="186" t="s">
        <v>198</v>
      </c>
      <c r="C10" s="385" t="s">
        <v>197</v>
      </c>
      <c r="D10" s="386"/>
      <c r="E10" s="30">
        <f t="shared" si="3"/>
        <v>8841</v>
      </c>
      <c r="F10" s="29">
        <v>5563</v>
      </c>
      <c r="G10" s="29">
        <v>3278</v>
      </c>
      <c r="H10" s="188" t="s">
        <v>198</v>
      </c>
      <c r="I10" s="385" t="s">
        <v>199</v>
      </c>
      <c r="J10" s="386"/>
      <c r="K10" s="77">
        <f t="shared" si="4"/>
        <v>8862</v>
      </c>
      <c r="L10" s="21">
        <v>5512</v>
      </c>
      <c r="M10" s="21">
        <v>3350</v>
      </c>
      <c r="N10" s="186" t="s">
        <v>198</v>
      </c>
      <c r="O10" s="191" t="s">
        <v>199</v>
      </c>
      <c r="P10" s="77">
        <f t="shared" si="2"/>
        <v>8184</v>
      </c>
      <c r="Q10" s="21">
        <v>5104</v>
      </c>
      <c r="R10" s="21">
        <v>3080</v>
      </c>
      <c r="S10" s="77">
        <v>6770</v>
      </c>
      <c r="T10" s="77">
        <v>739</v>
      </c>
      <c r="U10" s="77">
        <v>113</v>
      </c>
      <c r="V10" s="77">
        <v>207</v>
      </c>
      <c r="W10" s="77">
        <v>152</v>
      </c>
      <c r="X10" s="189">
        <v>124</v>
      </c>
    </row>
    <row r="11" spans="1:39" ht="21" customHeight="1" x14ac:dyDescent="0.15">
      <c r="B11" s="186" t="s">
        <v>200</v>
      </c>
      <c r="C11" s="385" t="s">
        <v>199</v>
      </c>
      <c r="D11" s="386"/>
      <c r="E11" s="30">
        <f t="shared" si="3"/>
        <v>95</v>
      </c>
      <c r="F11" s="29">
        <v>86</v>
      </c>
      <c r="G11" s="29">
        <v>9</v>
      </c>
      <c r="H11" s="188" t="s">
        <v>200</v>
      </c>
      <c r="I11" s="385" t="s">
        <v>201</v>
      </c>
      <c r="J11" s="386"/>
      <c r="K11" s="77">
        <f t="shared" si="4"/>
        <v>81</v>
      </c>
      <c r="L11" s="21">
        <v>73</v>
      </c>
      <c r="M11" s="21">
        <v>8</v>
      </c>
      <c r="N11" s="186" t="s">
        <v>200</v>
      </c>
      <c r="O11" s="191" t="s">
        <v>201</v>
      </c>
      <c r="P11" s="77">
        <f t="shared" si="2"/>
        <v>139</v>
      </c>
      <c r="Q11" s="21">
        <v>108</v>
      </c>
      <c r="R11" s="21">
        <v>31</v>
      </c>
      <c r="S11" s="77">
        <v>136</v>
      </c>
      <c r="T11" s="190">
        <v>2</v>
      </c>
      <c r="U11" s="190" t="s">
        <v>189</v>
      </c>
      <c r="V11" s="190" t="s">
        <v>189</v>
      </c>
      <c r="W11" s="190" t="s">
        <v>189</v>
      </c>
      <c r="X11" s="190" t="s">
        <v>189</v>
      </c>
    </row>
    <row r="12" spans="1:39" ht="21" customHeight="1" x14ac:dyDescent="0.15">
      <c r="B12" s="186" t="s">
        <v>202</v>
      </c>
      <c r="C12" s="385" t="s">
        <v>203</v>
      </c>
      <c r="D12" s="386"/>
      <c r="E12" s="30">
        <f t="shared" si="3"/>
        <v>1254</v>
      </c>
      <c r="F12" s="30">
        <v>972</v>
      </c>
      <c r="G12" s="30">
        <v>282</v>
      </c>
      <c r="H12" s="188" t="s">
        <v>202</v>
      </c>
      <c r="I12" s="385" t="s">
        <v>204</v>
      </c>
      <c r="J12" s="386"/>
      <c r="K12" s="77">
        <f t="shared" si="4"/>
        <v>1665</v>
      </c>
      <c r="L12" s="77">
        <v>1272</v>
      </c>
      <c r="M12" s="77">
        <v>393</v>
      </c>
      <c r="N12" s="186" t="s">
        <v>202</v>
      </c>
      <c r="O12" s="191" t="s">
        <v>204</v>
      </c>
      <c r="P12" s="77">
        <f t="shared" si="2"/>
        <v>2586</v>
      </c>
      <c r="Q12" s="77">
        <v>1889</v>
      </c>
      <c r="R12" s="77">
        <v>697</v>
      </c>
      <c r="S12" s="77">
        <v>2390</v>
      </c>
      <c r="T12" s="189">
        <v>86</v>
      </c>
      <c r="U12" s="189">
        <v>7</v>
      </c>
      <c r="V12" s="189">
        <v>93</v>
      </c>
      <c r="W12" s="189">
        <v>2</v>
      </c>
      <c r="X12" s="190" t="s">
        <v>189</v>
      </c>
    </row>
    <row r="13" spans="1:39" ht="21" customHeight="1" x14ac:dyDescent="0.15">
      <c r="B13" s="186" t="s">
        <v>205</v>
      </c>
      <c r="C13" s="385" t="s">
        <v>204</v>
      </c>
      <c r="D13" s="386"/>
      <c r="E13" s="30">
        <f t="shared" si="3"/>
        <v>3654</v>
      </c>
      <c r="F13" s="29">
        <v>2785</v>
      </c>
      <c r="G13" s="29">
        <v>869</v>
      </c>
      <c r="H13" s="188" t="s">
        <v>205</v>
      </c>
      <c r="I13" s="385" t="s">
        <v>206</v>
      </c>
      <c r="J13" s="386"/>
      <c r="K13" s="77">
        <f t="shared" si="4"/>
        <v>3877</v>
      </c>
      <c r="L13" s="21">
        <v>2938</v>
      </c>
      <c r="M13" s="21">
        <v>939</v>
      </c>
      <c r="N13" s="186" t="s">
        <v>205</v>
      </c>
      <c r="O13" s="191" t="s">
        <v>206</v>
      </c>
      <c r="P13" s="77">
        <f t="shared" si="2"/>
        <v>4191</v>
      </c>
      <c r="Q13" s="21">
        <v>3027</v>
      </c>
      <c r="R13" s="21">
        <v>1164</v>
      </c>
      <c r="S13" s="77">
        <v>3773</v>
      </c>
      <c r="T13" s="77">
        <v>195</v>
      </c>
      <c r="U13" s="77">
        <v>12</v>
      </c>
      <c r="V13" s="77">
        <v>135</v>
      </c>
      <c r="W13" s="77">
        <v>7</v>
      </c>
      <c r="X13" s="190" t="s">
        <v>189</v>
      </c>
    </row>
    <row r="14" spans="1:39" ht="21" customHeight="1" x14ac:dyDescent="0.15">
      <c r="B14" s="186" t="s">
        <v>207</v>
      </c>
      <c r="C14" s="385" t="s">
        <v>208</v>
      </c>
      <c r="D14" s="386"/>
      <c r="E14" s="30">
        <f t="shared" si="3"/>
        <v>6271</v>
      </c>
      <c r="F14" s="29">
        <v>3293</v>
      </c>
      <c r="G14" s="29">
        <v>2978</v>
      </c>
      <c r="H14" s="188" t="s">
        <v>207</v>
      </c>
      <c r="I14" s="385" t="s">
        <v>209</v>
      </c>
      <c r="J14" s="386"/>
      <c r="K14" s="77">
        <f t="shared" si="4"/>
        <v>6270</v>
      </c>
      <c r="L14" s="21">
        <v>3193</v>
      </c>
      <c r="M14" s="21">
        <v>3077</v>
      </c>
      <c r="N14" s="186" t="s">
        <v>207</v>
      </c>
      <c r="O14" s="191" t="s">
        <v>209</v>
      </c>
      <c r="P14" s="77">
        <f t="shared" si="2"/>
        <v>6752</v>
      </c>
      <c r="Q14" s="21">
        <v>3379</v>
      </c>
      <c r="R14" s="21">
        <v>3373</v>
      </c>
      <c r="S14" s="77">
        <v>5885</v>
      </c>
      <c r="T14" s="77">
        <v>414</v>
      </c>
      <c r="U14" s="77">
        <v>74</v>
      </c>
      <c r="V14" s="77">
        <v>198</v>
      </c>
      <c r="W14" s="77">
        <v>124</v>
      </c>
      <c r="X14" s="190" t="s">
        <v>189</v>
      </c>
    </row>
    <row r="15" spans="1:39" ht="21" customHeight="1" x14ac:dyDescent="0.15">
      <c r="B15" s="186" t="s">
        <v>210</v>
      </c>
      <c r="C15" s="385" t="s">
        <v>211</v>
      </c>
      <c r="D15" s="386"/>
      <c r="E15" s="30">
        <f t="shared" si="3"/>
        <v>743</v>
      </c>
      <c r="F15" s="29">
        <v>267</v>
      </c>
      <c r="G15" s="29">
        <v>476</v>
      </c>
      <c r="H15" s="188" t="s">
        <v>210</v>
      </c>
      <c r="I15" s="385" t="s">
        <v>212</v>
      </c>
      <c r="J15" s="386"/>
      <c r="K15" s="77">
        <f t="shared" si="4"/>
        <v>761</v>
      </c>
      <c r="L15" s="21">
        <v>270</v>
      </c>
      <c r="M15" s="21">
        <v>491</v>
      </c>
      <c r="N15" s="186" t="s">
        <v>210</v>
      </c>
      <c r="O15" s="191" t="s">
        <v>212</v>
      </c>
      <c r="P15" s="77">
        <f t="shared" si="2"/>
        <v>847</v>
      </c>
      <c r="Q15" s="21">
        <v>318</v>
      </c>
      <c r="R15" s="21">
        <v>529</v>
      </c>
      <c r="S15" s="77">
        <v>802</v>
      </c>
      <c r="T15" s="77">
        <v>28</v>
      </c>
      <c r="U15" s="77">
        <v>2</v>
      </c>
      <c r="V15" s="77">
        <v>9</v>
      </c>
      <c r="W15" s="77">
        <v>1</v>
      </c>
      <c r="X15" s="190" t="s">
        <v>189</v>
      </c>
    </row>
    <row r="16" spans="1:39" ht="21" customHeight="1" x14ac:dyDescent="0.15">
      <c r="B16" s="186" t="s">
        <v>213</v>
      </c>
      <c r="C16" s="385" t="s">
        <v>214</v>
      </c>
      <c r="D16" s="386"/>
      <c r="E16" s="30">
        <f t="shared" si="3"/>
        <v>830</v>
      </c>
      <c r="F16" s="29">
        <v>542</v>
      </c>
      <c r="G16" s="29">
        <v>288</v>
      </c>
      <c r="H16" s="188" t="s">
        <v>213</v>
      </c>
      <c r="I16" s="385" t="s">
        <v>215</v>
      </c>
      <c r="J16" s="386"/>
      <c r="K16" s="77">
        <f t="shared" si="4"/>
        <v>926</v>
      </c>
      <c r="L16" s="21">
        <v>588</v>
      </c>
      <c r="M16" s="21">
        <v>338</v>
      </c>
      <c r="N16" s="186" t="s">
        <v>213</v>
      </c>
      <c r="O16" s="191" t="s">
        <v>215</v>
      </c>
      <c r="P16" s="77">
        <f t="shared" si="2"/>
        <v>1066</v>
      </c>
      <c r="Q16" s="21">
        <v>659</v>
      </c>
      <c r="R16" s="21">
        <v>407</v>
      </c>
      <c r="S16" s="77">
        <v>727</v>
      </c>
      <c r="T16" s="77">
        <v>169</v>
      </c>
      <c r="U16" s="77">
        <v>15</v>
      </c>
      <c r="V16" s="77">
        <v>107</v>
      </c>
      <c r="W16" s="77">
        <v>37</v>
      </c>
      <c r="X16" s="190" t="s">
        <v>189</v>
      </c>
    </row>
    <row r="17" spans="2:24" ht="21" customHeight="1" x14ac:dyDescent="0.15">
      <c r="B17" s="186" t="s">
        <v>216</v>
      </c>
      <c r="C17" s="385" t="s">
        <v>217</v>
      </c>
      <c r="D17" s="386"/>
      <c r="E17" s="30">
        <f t="shared" si="3"/>
        <v>833</v>
      </c>
      <c r="F17" s="29">
        <v>536</v>
      </c>
      <c r="G17" s="29">
        <v>297</v>
      </c>
      <c r="H17" s="188" t="s">
        <v>216</v>
      </c>
      <c r="I17" s="385" t="s">
        <v>218</v>
      </c>
      <c r="J17" s="386"/>
      <c r="K17" s="77">
        <f t="shared" si="4"/>
        <v>1002</v>
      </c>
      <c r="L17" s="21">
        <v>645</v>
      </c>
      <c r="M17" s="21">
        <v>357</v>
      </c>
      <c r="N17" s="186" t="s">
        <v>216</v>
      </c>
      <c r="O17" s="191" t="s">
        <v>218</v>
      </c>
      <c r="P17" s="77">
        <f t="shared" si="2"/>
        <v>1409</v>
      </c>
      <c r="Q17" s="21">
        <v>869</v>
      </c>
      <c r="R17" s="21">
        <v>540</v>
      </c>
      <c r="S17" s="77">
        <v>1075</v>
      </c>
      <c r="T17" s="77">
        <v>96</v>
      </c>
      <c r="U17" s="77">
        <v>36</v>
      </c>
      <c r="V17" s="77">
        <v>164</v>
      </c>
      <c r="W17" s="77">
        <v>30</v>
      </c>
      <c r="X17" s="190" t="s">
        <v>189</v>
      </c>
    </row>
    <row r="18" spans="2:24" ht="21" customHeight="1" x14ac:dyDescent="0.15">
      <c r="B18" s="186" t="s">
        <v>219</v>
      </c>
      <c r="C18" s="385" t="s">
        <v>220</v>
      </c>
      <c r="D18" s="386"/>
      <c r="E18" s="30">
        <f t="shared" si="3"/>
        <v>1802</v>
      </c>
      <c r="F18" s="29">
        <v>726</v>
      </c>
      <c r="G18" s="29">
        <v>1076</v>
      </c>
      <c r="H18" s="188" t="s">
        <v>219</v>
      </c>
      <c r="I18" s="385" t="s">
        <v>221</v>
      </c>
      <c r="J18" s="386"/>
      <c r="K18" s="77">
        <f t="shared" si="4"/>
        <v>1972</v>
      </c>
      <c r="L18" s="21">
        <v>775</v>
      </c>
      <c r="M18" s="21">
        <v>1197</v>
      </c>
      <c r="N18" s="186" t="s">
        <v>219</v>
      </c>
      <c r="O18" s="191" t="s">
        <v>221</v>
      </c>
      <c r="P18" s="77">
        <f t="shared" si="2"/>
        <v>1906</v>
      </c>
      <c r="Q18" s="21">
        <v>768</v>
      </c>
      <c r="R18" s="21">
        <v>1138</v>
      </c>
      <c r="S18" s="77">
        <v>1629</v>
      </c>
      <c r="T18" s="77">
        <v>37</v>
      </c>
      <c r="U18" s="189">
        <v>70</v>
      </c>
      <c r="V18" s="189">
        <v>79</v>
      </c>
      <c r="W18" s="77">
        <v>73</v>
      </c>
      <c r="X18" s="190" t="s">
        <v>189</v>
      </c>
    </row>
    <row r="19" spans="2:24" ht="21" customHeight="1" x14ac:dyDescent="0.15">
      <c r="B19" s="186" t="s">
        <v>222</v>
      </c>
      <c r="C19" s="385" t="s">
        <v>223</v>
      </c>
      <c r="D19" s="386"/>
      <c r="E19" s="30">
        <f t="shared" si="3"/>
        <v>1138</v>
      </c>
      <c r="F19" s="29">
        <v>502</v>
      </c>
      <c r="G19" s="29">
        <v>636</v>
      </c>
      <c r="H19" s="188" t="s">
        <v>222</v>
      </c>
      <c r="I19" s="385" t="s">
        <v>224</v>
      </c>
      <c r="J19" s="386"/>
      <c r="K19" s="77">
        <f t="shared" si="4"/>
        <v>1163</v>
      </c>
      <c r="L19" s="21">
        <v>470</v>
      </c>
      <c r="M19" s="21">
        <v>693</v>
      </c>
      <c r="N19" s="186" t="s">
        <v>222</v>
      </c>
      <c r="O19" s="191" t="s">
        <v>224</v>
      </c>
      <c r="P19" s="77">
        <f t="shared" si="2"/>
        <v>1286</v>
      </c>
      <c r="Q19" s="21">
        <v>546</v>
      </c>
      <c r="R19" s="21">
        <v>740</v>
      </c>
      <c r="S19" s="77">
        <v>932</v>
      </c>
      <c r="T19" s="189">
        <v>62</v>
      </c>
      <c r="U19" s="77">
        <v>40</v>
      </c>
      <c r="V19" s="77">
        <v>181</v>
      </c>
      <c r="W19" s="77">
        <v>57</v>
      </c>
      <c r="X19" s="189">
        <v>1</v>
      </c>
    </row>
    <row r="20" spans="2:24" ht="21" customHeight="1" x14ac:dyDescent="0.15">
      <c r="B20" s="186" t="s">
        <v>225</v>
      </c>
      <c r="C20" s="385" t="s">
        <v>226</v>
      </c>
      <c r="D20" s="386"/>
      <c r="E20" s="193">
        <f t="shared" si="3"/>
        <v>774</v>
      </c>
      <c r="F20" s="29">
        <v>338</v>
      </c>
      <c r="G20" s="29">
        <v>436</v>
      </c>
      <c r="H20" s="188" t="s">
        <v>225</v>
      </c>
      <c r="I20" s="385" t="s">
        <v>226</v>
      </c>
      <c r="J20" s="386"/>
      <c r="K20" s="194">
        <f t="shared" si="4"/>
        <v>813</v>
      </c>
      <c r="L20" s="21">
        <v>322</v>
      </c>
      <c r="M20" s="21">
        <v>491</v>
      </c>
      <c r="N20" s="186" t="s">
        <v>225</v>
      </c>
      <c r="O20" s="195" t="s">
        <v>226</v>
      </c>
      <c r="P20" s="194">
        <f t="shared" si="2"/>
        <v>1023</v>
      </c>
      <c r="Q20" s="21">
        <v>421</v>
      </c>
      <c r="R20" s="21">
        <v>602</v>
      </c>
      <c r="S20" s="77">
        <v>912</v>
      </c>
      <c r="T20" s="189">
        <v>21</v>
      </c>
      <c r="U20" s="77">
        <v>16</v>
      </c>
      <c r="V20" s="77">
        <v>59</v>
      </c>
      <c r="W20" s="77">
        <v>6</v>
      </c>
      <c r="X20" s="190" t="s">
        <v>189</v>
      </c>
    </row>
    <row r="21" spans="2:24" ht="21" customHeight="1" x14ac:dyDescent="0.15">
      <c r="B21" s="186" t="s">
        <v>227</v>
      </c>
      <c r="C21" s="385" t="s">
        <v>228</v>
      </c>
      <c r="D21" s="386"/>
      <c r="E21" s="193">
        <f t="shared" si="3"/>
        <v>2593</v>
      </c>
      <c r="F21" s="29">
        <v>563</v>
      </c>
      <c r="G21" s="29">
        <v>2030</v>
      </c>
      <c r="H21" s="188" t="s">
        <v>227</v>
      </c>
      <c r="I21" s="385" t="s">
        <v>229</v>
      </c>
      <c r="J21" s="386"/>
      <c r="K21" s="194">
        <f t="shared" si="4"/>
        <v>3179</v>
      </c>
      <c r="L21" s="21">
        <v>721</v>
      </c>
      <c r="M21" s="21">
        <v>2458</v>
      </c>
      <c r="N21" s="186" t="s">
        <v>227</v>
      </c>
      <c r="O21" s="195" t="s">
        <v>229</v>
      </c>
      <c r="P21" s="194">
        <f t="shared" si="2"/>
        <v>3920</v>
      </c>
      <c r="Q21" s="21">
        <v>863</v>
      </c>
      <c r="R21" s="21">
        <v>3057</v>
      </c>
      <c r="S21" s="77">
        <v>3701</v>
      </c>
      <c r="T21" s="189">
        <v>61</v>
      </c>
      <c r="U21" s="189">
        <v>47</v>
      </c>
      <c r="V21" s="189">
        <v>44</v>
      </c>
      <c r="W21" s="189">
        <v>29</v>
      </c>
      <c r="X21" s="190" t="s">
        <v>189</v>
      </c>
    </row>
    <row r="22" spans="2:24" ht="21" customHeight="1" x14ac:dyDescent="0.15">
      <c r="B22" s="186" t="s">
        <v>230</v>
      </c>
      <c r="C22" s="385" t="s">
        <v>231</v>
      </c>
      <c r="D22" s="386"/>
      <c r="E22" s="193">
        <f t="shared" si="3"/>
        <v>116</v>
      </c>
      <c r="F22" s="29">
        <v>77</v>
      </c>
      <c r="G22" s="29">
        <v>39</v>
      </c>
      <c r="H22" s="188" t="s">
        <v>230</v>
      </c>
      <c r="I22" s="385" t="s">
        <v>232</v>
      </c>
      <c r="J22" s="386"/>
      <c r="K22" s="194">
        <f t="shared" si="4"/>
        <v>132</v>
      </c>
      <c r="L22" s="21">
        <v>83</v>
      </c>
      <c r="M22" s="21">
        <v>49</v>
      </c>
      <c r="N22" s="186" t="s">
        <v>230</v>
      </c>
      <c r="O22" s="195" t="s">
        <v>232</v>
      </c>
      <c r="P22" s="194">
        <f t="shared" si="2"/>
        <v>144</v>
      </c>
      <c r="Q22" s="21">
        <v>93</v>
      </c>
      <c r="R22" s="21">
        <v>51</v>
      </c>
      <c r="S22" s="77">
        <v>142</v>
      </c>
      <c r="T22" s="189">
        <v>1</v>
      </c>
      <c r="U22" s="190" t="s">
        <v>189</v>
      </c>
      <c r="V22" s="190" t="s">
        <v>189</v>
      </c>
      <c r="W22" s="190" t="s">
        <v>189</v>
      </c>
      <c r="X22" s="190" t="s">
        <v>189</v>
      </c>
    </row>
    <row r="23" spans="2:24" ht="21" customHeight="1" x14ac:dyDescent="0.15">
      <c r="B23" s="186" t="s">
        <v>233</v>
      </c>
      <c r="C23" s="385" t="s">
        <v>234</v>
      </c>
      <c r="D23" s="386"/>
      <c r="E23" s="193">
        <f t="shared" si="3"/>
        <v>2357</v>
      </c>
      <c r="F23" s="29">
        <v>1578</v>
      </c>
      <c r="G23" s="29">
        <v>779</v>
      </c>
      <c r="H23" s="188" t="s">
        <v>233</v>
      </c>
      <c r="I23" s="385" t="s">
        <v>235</v>
      </c>
      <c r="J23" s="386"/>
      <c r="K23" s="194">
        <f t="shared" si="4"/>
        <v>2738</v>
      </c>
      <c r="L23" s="21">
        <v>1720</v>
      </c>
      <c r="M23" s="21">
        <v>1018</v>
      </c>
      <c r="N23" s="186" t="s">
        <v>233</v>
      </c>
      <c r="O23" s="195" t="s">
        <v>235</v>
      </c>
      <c r="P23" s="194">
        <f t="shared" si="2"/>
        <v>3243</v>
      </c>
      <c r="Q23" s="21">
        <v>1953</v>
      </c>
      <c r="R23" s="21">
        <v>1290</v>
      </c>
      <c r="S23" s="77">
        <v>2733</v>
      </c>
      <c r="T23" s="189">
        <v>188</v>
      </c>
      <c r="U23" s="189">
        <v>26</v>
      </c>
      <c r="V23" s="189">
        <v>205</v>
      </c>
      <c r="W23" s="189">
        <v>21</v>
      </c>
      <c r="X23" s="189">
        <v>21</v>
      </c>
    </row>
    <row r="24" spans="2:24" ht="21" customHeight="1" x14ac:dyDescent="0.15">
      <c r="B24" s="186" t="s">
        <v>236</v>
      </c>
      <c r="C24" s="385" t="s">
        <v>237</v>
      </c>
      <c r="D24" s="386"/>
      <c r="E24" s="193">
        <f t="shared" si="3"/>
        <v>730</v>
      </c>
      <c r="F24" s="29">
        <v>521</v>
      </c>
      <c r="G24" s="29">
        <v>209</v>
      </c>
      <c r="H24" s="188" t="s">
        <v>238</v>
      </c>
      <c r="I24" s="385" t="s">
        <v>234</v>
      </c>
      <c r="J24" s="386"/>
      <c r="K24" s="194">
        <f t="shared" si="4"/>
        <v>767</v>
      </c>
      <c r="L24" s="21">
        <v>516</v>
      </c>
      <c r="M24" s="21">
        <v>251</v>
      </c>
      <c r="N24" s="186" t="s">
        <v>238</v>
      </c>
      <c r="O24" s="195" t="s">
        <v>234</v>
      </c>
      <c r="P24" s="194">
        <f t="shared" si="2"/>
        <v>836</v>
      </c>
      <c r="Q24" s="21">
        <v>516</v>
      </c>
      <c r="R24" s="21">
        <v>320</v>
      </c>
      <c r="S24" s="77">
        <v>836</v>
      </c>
      <c r="T24" s="190" t="s">
        <v>189</v>
      </c>
      <c r="U24" s="190" t="s">
        <v>189</v>
      </c>
      <c r="V24" s="190" t="s">
        <v>189</v>
      </c>
      <c r="W24" s="190" t="s">
        <v>189</v>
      </c>
      <c r="X24" s="190" t="s">
        <v>189</v>
      </c>
    </row>
    <row r="25" spans="2:24" ht="21" customHeight="1" x14ac:dyDescent="0.15">
      <c r="B25" s="196"/>
      <c r="C25" s="197"/>
      <c r="D25" s="198"/>
      <c r="E25" s="199">
        <f t="shared" si="3"/>
        <v>4300</v>
      </c>
      <c r="F25" s="200">
        <v>2795</v>
      </c>
      <c r="G25" s="200">
        <v>1505</v>
      </c>
      <c r="H25" s="201" t="s">
        <v>239</v>
      </c>
      <c r="I25" s="387" t="s">
        <v>240</v>
      </c>
      <c r="J25" s="388"/>
      <c r="K25" s="202">
        <f t="shared" si="4"/>
        <v>4471</v>
      </c>
      <c r="L25" s="203">
        <v>2710</v>
      </c>
      <c r="M25" s="203">
        <v>1761</v>
      </c>
      <c r="N25" s="196" t="s">
        <v>239</v>
      </c>
      <c r="O25" s="204" t="s">
        <v>240</v>
      </c>
      <c r="P25" s="202">
        <f t="shared" si="2"/>
        <v>1942</v>
      </c>
      <c r="Q25" s="203">
        <v>1083</v>
      </c>
      <c r="R25" s="203">
        <v>859</v>
      </c>
      <c r="S25" s="205">
        <v>795</v>
      </c>
      <c r="T25" s="206">
        <v>38</v>
      </c>
      <c r="U25" s="205">
        <v>15</v>
      </c>
      <c r="V25" s="205">
        <v>174</v>
      </c>
      <c r="W25" s="205">
        <v>51</v>
      </c>
      <c r="X25" s="206" t="s">
        <v>189</v>
      </c>
    </row>
    <row r="26" spans="2:24" ht="17.25" customHeight="1" x14ac:dyDescent="0.15">
      <c r="B26" s="207" t="s">
        <v>36</v>
      </c>
      <c r="C26" s="42"/>
      <c r="D26" s="42"/>
      <c r="E26" s="42"/>
      <c r="F26" s="42"/>
      <c r="G26" s="42"/>
      <c r="H26" s="42"/>
      <c r="I26" s="42"/>
      <c r="J26" s="207"/>
      <c r="K26" s="42"/>
      <c r="L26" s="42"/>
      <c r="M26" s="42"/>
      <c r="N26" s="42"/>
      <c r="O26" s="207"/>
      <c r="P26" s="42"/>
      <c r="Q26" s="42"/>
      <c r="R26" s="42"/>
      <c r="S26" s="42"/>
      <c r="T26" s="42"/>
      <c r="U26" s="42"/>
      <c r="V26" s="42"/>
      <c r="W26" s="42"/>
      <c r="X26" s="42"/>
    </row>
    <row r="27" spans="2:24" ht="17.25" customHeight="1" x14ac:dyDescent="0.15">
      <c r="B27" s="207" t="s">
        <v>241</v>
      </c>
      <c r="C27" s="42"/>
      <c r="D27" s="42"/>
      <c r="E27" s="42"/>
      <c r="F27" s="42"/>
      <c r="G27" s="42"/>
      <c r="H27" s="42"/>
      <c r="I27" s="42"/>
      <c r="J27" s="207"/>
      <c r="K27" s="42"/>
      <c r="L27" s="42"/>
      <c r="M27" s="42"/>
      <c r="N27" s="42"/>
      <c r="O27" s="207"/>
      <c r="P27" s="42"/>
      <c r="Q27" s="42"/>
      <c r="R27" s="42"/>
      <c r="S27" s="42"/>
      <c r="T27" s="42"/>
      <c r="U27" s="42"/>
      <c r="V27" s="42"/>
      <c r="W27" s="42"/>
      <c r="X27" s="42"/>
    </row>
    <row r="28" spans="2:24" ht="17.25" customHeight="1" x14ac:dyDescent="0.15">
      <c r="B28" s="42" t="s">
        <v>242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71"/>
      <c r="Q28" s="71"/>
      <c r="R28" s="71"/>
      <c r="S28" s="71"/>
      <c r="T28" s="71"/>
      <c r="U28" s="71"/>
      <c r="V28" s="71"/>
      <c r="W28" s="71"/>
      <c r="X28" s="71"/>
    </row>
    <row r="29" spans="2:24" ht="17.25" customHeight="1" x14ac:dyDescent="0.15"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71"/>
      <c r="Q29" s="71"/>
      <c r="R29" s="71"/>
      <c r="S29" s="71"/>
      <c r="T29" s="71"/>
      <c r="U29" s="71"/>
      <c r="V29" s="71"/>
      <c r="W29" s="71"/>
      <c r="X29" s="71"/>
    </row>
    <row r="30" spans="2:24" ht="17.25" customHeight="1" x14ac:dyDescent="0.15"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1"/>
      <c r="Q30" s="71"/>
      <c r="R30" s="71"/>
      <c r="S30" s="71"/>
      <c r="T30" s="71"/>
      <c r="U30" s="71"/>
      <c r="V30" s="71"/>
      <c r="W30" s="71"/>
      <c r="X30" s="71"/>
    </row>
    <row r="31" spans="2:24" ht="18" customHeight="1" x14ac:dyDescent="0.15">
      <c r="B31" s="50" t="s">
        <v>243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O31" s="50" t="s">
        <v>244</v>
      </c>
      <c r="P31" s="50"/>
      <c r="Q31" s="50"/>
      <c r="R31" s="50"/>
      <c r="S31" s="50"/>
      <c r="T31" s="50"/>
      <c r="U31" s="50"/>
      <c r="V31" s="50"/>
      <c r="W31" s="50"/>
      <c r="X31" s="50"/>
    </row>
    <row r="32" spans="2:24" ht="13.5" customHeight="1" x14ac:dyDescent="0.1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70"/>
      <c r="Q32" s="70"/>
      <c r="R32" s="70"/>
      <c r="S32" s="70"/>
      <c r="T32" s="70"/>
      <c r="U32" s="70"/>
      <c r="V32" s="70"/>
      <c r="W32" s="70"/>
      <c r="X32" s="46" t="s">
        <v>78</v>
      </c>
    </row>
    <row r="33" spans="2:26" ht="26.25" customHeight="1" x14ac:dyDescent="0.15">
      <c r="B33" s="326" t="s">
        <v>3</v>
      </c>
      <c r="C33" s="327"/>
      <c r="D33" s="389" t="s">
        <v>245</v>
      </c>
      <c r="E33" s="327" t="s">
        <v>246</v>
      </c>
      <c r="F33" s="327"/>
      <c r="G33" s="327"/>
      <c r="H33" s="327"/>
      <c r="I33" s="327"/>
      <c r="J33" s="327"/>
      <c r="K33" s="327"/>
      <c r="L33" s="336" t="s">
        <v>247</v>
      </c>
      <c r="M33" s="383" t="s">
        <v>248</v>
      </c>
      <c r="N33" s="41"/>
      <c r="O33" s="324" t="s">
        <v>3</v>
      </c>
      <c r="P33" s="344" t="s">
        <v>249</v>
      </c>
      <c r="Q33" s="345"/>
      <c r="R33" s="345"/>
      <c r="S33" s="335" t="s">
        <v>250</v>
      </c>
      <c r="T33" s="335"/>
      <c r="U33" s="335"/>
      <c r="V33" s="335" t="s">
        <v>251</v>
      </c>
      <c r="W33" s="335"/>
      <c r="X33" s="344"/>
    </row>
    <row r="34" spans="2:26" ht="21.75" customHeight="1" x14ac:dyDescent="0.15">
      <c r="B34" s="326"/>
      <c r="C34" s="327"/>
      <c r="D34" s="389"/>
      <c r="E34" s="13" t="s">
        <v>252</v>
      </c>
      <c r="F34" s="390" t="s">
        <v>253</v>
      </c>
      <c r="G34" s="391"/>
      <c r="H34" s="392" t="s">
        <v>254</v>
      </c>
      <c r="I34" s="393"/>
      <c r="J34" s="208" t="s">
        <v>255</v>
      </c>
      <c r="K34" s="17" t="s">
        <v>256</v>
      </c>
      <c r="L34" s="338"/>
      <c r="M34" s="384"/>
      <c r="N34" s="41"/>
      <c r="O34" s="325"/>
      <c r="P34" s="17" t="s">
        <v>146</v>
      </c>
      <c r="Q34" s="17" t="s">
        <v>257</v>
      </c>
      <c r="R34" s="17" t="s">
        <v>258</v>
      </c>
      <c r="S34" s="17" t="s">
        <v>146</v>
      </c>
      <c r="T34" s="17" t="s">
        <v>257</v>
      </c>
      <c r="U34" s="17" t="s">
        <v>258</v>
      </c>
      <c r="V34" s="17" t="s">
        <v>146</v>
      </c>
      <c r="W34" s="17" t="s">
        <v>257</v>
      </c>
      <c r="X34" s="14" t="s">
        <v>258</v>
      </c>
      <c r="Y34" s="35"/>
      <c r="Z34" s="35"/>
    </row>
    <row r="35" spans="2:26" ht="21" customHeight="1" x14ac:dyDescent="0.15">
      <c r="B35" s="209"/>
      <c r="C35" s="19" t="s">
        <v>47</v>
      </c>
      <c r="D35" s="210">
        <v>24708</v>
      </c>
      <c r="E35" s="211">
        <v>15936</v>
      </c>
      <c r="F35" s="211"/>
      <c r="G35" s="211">
        <v>1149</v>
      </c>
      <c r="H35" s="211"/>
      <c r="I35" s="211">
        <v>6689</v>
      </c>
      <c r="J35" s="212">
        <v>618</v>
      </c>
      <c r="K35" s="212">
        <v>316</v>
      </c>
      <c r="L35" s="213">
        <v>2.94</v>
      </c>
      <c r="M35" s="214">
        <v>28.2</v>
      </c>
      <c r="N35" s="41"/>
      <c r="O35" s="215" t="s">
        <v>259</v>
      </c>
      <c r="P35" s="92">
        <v>44080</v>
      </c>
      <c r="Q35" s="92">
        <v>40229</v>
      </c>
      <c r="R35" s="92">
        <v>3851</v>
      </c>
      <c r="S35" s="92">
        <v>23814</v>
      </c>
      <c r="T35" s="92">
        <v>22537</v>
      </c>
      <c r="U35" s="92">
        <v>1277</v>
      </c>
      <c r="V35" s="92">
        <v>20266</v>
      </c>
      <c r="W35" s="92">
        <v>17692</v>
      </c>
      <c r="X35" s="92">
        <v>2574</v>
      </c>
    </row>
    <row r="36" spans="2:26" ht="21" customHeight="1" x14ac:dyDescent="0.15">
      <c r="B36" s="314" t="s">
        <v>33</v>
      </c>
      <c r="C36" s="382"/>
      <c r="D36" s="210">
        <v>26378</v>
      </c>
      <c r="E36" s="211">
        <v>17740</v>
      </c>
      <c r="F36" s="211"/>
      <c r="G36" s="211">
        <v>1151</v>
      </c>
      <c r="H36" s="211"/>
      <c r="I36" s="211">
        <v>6688</v>
      </c>
      <c r="J36" s="212">
        <v>582</v>
      </c>
      <c r="K36" s="212">
        <v>217</v>
      </c>
      <c r="L36" s="213">
        <v>2.78</v>
      </c>
      <c r="M36" s="214">
        <v>30.3</v>
      </c>
      <c r="N36" s="41"/>
      <c r="O36" s="19" t="s">
        <v>33</v>
      </c>
      <c r="P36" s="30">
        <v>41969</v>
      </c>
      <c r="Q36" s="30">
        <v>38760</v>
      </c>
      <c r="R36" s="30">
        <v>3209</v>
      </c>
      <c r="S36" s="30">
        <v>21649</v>
      </c>
      <c r="T36" s="30">
        <v>20679</v>
      </c>
      <c r="U36" s="30">
        <v>970</v>
      </c>
      <c r="V36" s="30">
        <v>20320</v>
      </c>
      <c r="W36" s="30">
        <v>18081</v>
      </c>
      <c r="X36" s="30">
        <v>2239</v>
      </c>
    </row>
    <row r="37" spans="2:26" ht="21" customHeight="1" x14ac:dyDescent="0.15">
      <c r="B37" s="314" t="s">
        <v>21</v>
      </c>
      <c r="C37" s="382"/>
      <c r="D37" s="210">
        <v>31521</v>
      </c>
      <c r="E37" s="211">
        <v>20452</v>
      </c>
      <c r="F37" s="211"/>
      <c r="G37" s="211">
        <v>1128</v>
      </c>
      <c r="H37" s="211"/>
      <c r="I37" s="211">
        <v>8557</v>
      </c>
      <c r="J37" s="212">
        <v>825</v>
      </c>
      <c r="K37" s="212">
        <v>559</v>
      </c>
      <c r="L37" s="213">
        <v>2.56</v>
      </c>
      <c r="M37" s="216" t="s">
        <v>189</v>
      </c>
      <c r="N37" s="41"/>
      <c r="O37" s="19" t="s">
        <v>21</v>
      </c>
      <c r="P37" s="30">
        <v>42261</v>
      </c>
      <c r="Q37" s="30">
        <v>38817</v>
      </c>
      <c r="R37" s="30">
        <v>3444</v>
      </c>
      <c r="S37" s="30">
        <v>18761</v>
      </c>
      <c r="T37" s="30">
        <v>17927</v>
      </c>
      <c r="U37" s="30">
        <v>834</v>
      </c>
      <c r="V37" s="30">
        <v>23500</v>
      </c>
      <c r="W37" s="30">
        <v>20890</v>
      </c>
      <c r="X37" s="30">
        <v>2610</v>
      </c>
    </row>
    <row r="38" spans="2:26" ht="21" customHeight="1" x14ac:dyDescent="0.15">
      <c r="B38" s="314" t="s">
        <v>34</v>
      </c>
      <c r="C38" s="382"/>
      <c r="D38" s="210">
        <v>34813</v>
      </c>
      <c r="E38" s="211">
        <v>21508</v>
      </c>
      <c r="F38" s="211"/>
      <c r="G38" s="211">
        <v>1136</v>
      </c>
      <c r="H38" s="211"/>
      <c r="I38" s="211">
        <v>10968</v>
      </c>
      <c r="J38" s="212">
        <v>672</v>
      </c>
      <c r="K38" s="212">
        <v>529</v>
      </c>
      <c r="L38" s="213">
        <v>2.42</v>
      </c>
      <c r="M38" s="216" t="s">
        <v>189</v>
      </c>
      <c r="N38" s="41"/>
      <c r="O38" s="19" t="s">
        <v>34</v>
      </c>
      <c r="P38" s="30">
        <v>43478</v>
      </c>
      <c r="Q38" s="30">
        <v>40276</v>
      </c>
      <c r="R38" s="30">
        <v>3202</v>
      </c>
      <c r="S38" s="30">
        <v>19044</v>
      </c>
      <c r="T38" s="30">
        <v>18191</v>
      </c>
      <c r="U38" s="30">
        <v>853</v>
      </c>
      <c r="V38" s="30">
        <v>24434</v>
      </c>
      <c r="W38" s="30">
        <v>22085</v>
      </c>
      <c r="X38" s="30">
        <v>2349</v>
      </c>
    </row>
    <row r="39" spans="2:26" ht="21" customHeight="1" x14ac:dyDescent="0.15">
      <c r="B39" s="217"/>
      <c r="C39" s="36" t="s">
        <v>35</v>
      </c>
      <c r="D39" s="218">
        <v>41223</v>
      </c>
      <c r="E39" s="219">
        <v>23828</v>
      </c>
      <c r="F39" s="219"/>
      <c r="G39" s="219">
        <v>1146</v>
      </c>
      <c r="H39" s="219"/>
      <c r="I39" s="219">
        <v>14241</v>
      </c>
      <c r="J39" s="220">
        <v>1432</v>
      </c>
      <c r="K39" s="220">
        <v>576</v>
      </c>
      <c r="L39" s="221">
        <v>2.21</v>
      </c>
      <c r="M39" s="222" t="s">
        <v>189</v>
      </c>
      <c r="N39" s="41"/>
      <c r="O39" s="36" t="s">
        <v>35</v>
      </c>
      <c r="P39" s="37">
        <f>SUM(Q39:R39)</f>
        <v>42951</v>
      </c>
      <c r="Q39" s="37">
        <v>39989</v>
      </c>
      <c r="R39" s="37">
        <v>2962</v>
      </c>
      <c r="S39" s="37">
        <f>SUM(T39:U39)</f>
        <v>14129</v>
      </c>
      <c r="T39" s="37">
        <v>13465</v>
      </c>
      <c r="U39" s="37">
        <v>664</v>
      </c>
      <c r="V39" s="37">
        <f>SUM(W39:X39)</f>
        <v>28822</v>
      </c>
      <c r="W39" s="37">
        <v>26524</v>
      </c>
      <c r="X39" s="37">
        <v>2298</v>
      </c>
    </row>
    <row r="40" spans="2:26" ht="15.75" customHeight="1" x14ac:dyDescent="0.15">
      <c r="B40" s="41" t="s">
        <v>36</v>
      </c>
      <c r="C40" s="41"/>
      <c r="D40" s="41"/>
      <c r="E40" s="223"/>
      <c r="F40" s="224"/>
      <c r="G40" s="224"/>
      <c r="H40" s="224"/>
      <c r="I40" s="41"/>
      <c r="J40" s="225"/>
      <c r="K40" s="226"/>
      <c r="L40" s="227"/>
      <c r="M40" s="41"/>
      <c r="N40" s="41"/>
      <c r="O40" s="228" t="s">
        <v>36</v>
      </c>
      <c r="P40" s="70"/>
      <c r="Q40" s="70"/>
      <c r="R40" s="70"/>
      <c r="S40" s="70"/>
      <c r="T40" s="70"/>
      <c r="U40" s="70"/>
      <c r="V40" s="70"/>
      <c r="W40" s="70"/>
      <c r="X40" s="70"/>
    </row>
    <row r="41" spans="2:26" ht="15.75" customHeight="1" x14ac:dyDescent="0.15"/>
    <row r="44" spans="2:26" x14ac:dyDescent="0.15">
      <c r="E44" s="100"/>
      <c r="F44" s="100"/>
      <c r="G44" s="229"/>
    </row>
    <row r="45" spans="2:26" x14ac:dyDescent="0.15">
      <c r="G45" s="43"/>
    </row>
    <row r="46" spans="2:26" x14ac:dyDescent="0.15">
      <c r="E46" s="100"/>
      <c r="F46" s="100"/>
      <c r="G46" s="229"/>
    </row>
  </sheetData>
  <mergeCells count="62">
    <mergeCell ref="K3:M3"/>
    <mergeCell ref="N3:O4"/>
    <mergeCell ref="P3:X3"/>
    <mergeCell ref="C7:D7"/>
    <mergeCell ref="I7:J7"/>
    <mergeCell ref="B3:D4"/>
    <mergeCell ref="E3:G3"/>
    <mergeCell ref="H3:J4"/>
    <mergeCell ref="B5:D5"/>
    <mergeCell ref="H5:J5"/>
    <mergeCell ref="N5:O5"/>
    <mergeCell ref="C6:D6"/>
    <mergeCell ref="I6:J6"/>
    <mergeCell ref="C8:D8"/>
    <mergeCell ref="I8:J8"/>
    <mergeCell ref="C9:D9"/>
    <mergeCell ref="I9:J9"/>
    <mergeCell ref="C10:D10"/>
    <mergeCell ref="I10:J10"/>
    <mergeCell ref="C11:D11"/>
    <mergeCell ref="I11:J11"/>
    <mergeCell ref="C12:D12"/>
    <mergeCell ref="I12:J12"/>
    <mergeCell ref="C13:D13"/>
    <mergeCell ref="I13:J13"/>
    <mergeCell ref="C14:D14"/>
    <mergeCell ref="I14:J14"/>
    <mergeCell ref="C15:D15"/>
    <mergeCell ref="I15:J15"/>
    <mergeCell ref="C16:D16"/>
    <mergeCell ref="I16:J16"/>
    <mergeCell ref="C17:D17"/>
    <mergeCell ref="I17:J17"/>
    <mergeCell ref="C18:D18"/>
    <mergeCell ref="I18:J18"/>
    <mergeCell ref="C19:D19"/>
    <mergeCell ref="I19:J19"/>
    <mergeCell ref="C20:D20"/>
    <mergeCell ref="I20:J20"/>
    <mergeCell ref="C21:D21"/>
    <mergeCell ref="I21:J21"/>
    <mergeCell ref="C22:D22"/>
    <mergeCell ref="I22:J22"/>
    <mergeCell ref="O33:O34"/>
    <mergeCell ref="P33:R33"/>
    <mergeCell ref="S33:U33"/>
    <mergeCell ref="V33:X33"/>
    <mergeCell ref="C23:D23"/>
    <mergeCell ref="I23:J23"/>
    <mergeCell ref="C24:D24"/>
    <mergeCell ref="I24:J24"/>
    <mergeCell ref="I25:J25"/>
    <mergeCell ref="B33:C34"/>
    <mergeCell ref="D33:D34"/>
    <mergeCell ref="E33:K33"/>
    <mergeCell ref="F34:G34"/>
    <mergeCell ref="H34:I34"/>
    <mergeCell ref="B36:C36"/>
    <mergeCell ref="B37:C37"/>
    <mergeCell ref="B38:C38"/>
    <mergeCell ref="L33:L34"/>
    <mergeCell ref="M33:M34"/>
  </mergeCells>
  <phoneticPr fontId="2"/>
  <printOptions horizontalCentered="1"/>
  <pageMargins left="0.70866141732283472" right="0.70866141732283472" top="0.74803149606299213" bottom="0.74803149606299213" header="0.31496062992125984" footer="0.51181102362204722"/>
  <pageSetup paperSize="9" scale="98" firstPageNumber="22" fitToWidth="0" orientation="portrait" useFirstPageNumber="1" r:id="rId1"/>
  <headerFooter differentOddEven="1" alignWithMargins="0">
    <oddFooter>&amp;C&amp;"ＭＳ Ｐ明朝,標準"&amp;P</oddFooter>
    <evenFooter>&amp;C&amp;"ＭＳ Ｐ明朝,標準"&amp;P</evenFooter>
  </headerFooter>
  <colBreaks count="1" manualBreakCount="1">
    <brk id="13" max="3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686E4-8FBB-4721-82DD-AD235CD82CAA}">
  <sheetPr>
    <pageSetUpPr fitToPage="1"/>
  </sheetPr>
  <dimension ref="A1:U35"/>
  <sheetViews>
    <sheetView view="pageBreakPreview" zoomScaleNormal="100" zoomScaleSheetLayoutView="100" workbookViewId="0"/>
  </sheetViews>
  <sheetFormatPr defaultRowHeight="13.5" x14ac:dyDescent="0.15"/>
  <cols>
    <col min="1" max="1" width="5.25" style="8" bestFit="1" customWidth="1"/>
    <col min="2" max="2" width="4.125" style="8" customWidth="1"/>
    <col min="3" max="3" width="2.625" style="8" customWidth="1"/>
    <col min="4" max="4" width="12.125" style="8" customWidth="1"/>
    <col min="5" max="5" width="2.25" style="8" customWidth="1"/>
    <col min="6" max="8" width="8.625" style="8" customWidth="1"/>
    <col min="9" max="9" width="3.625" style="8" customWidth="1"/>
    <col min="10" max="10" width="2.625" style="8" customWidth="1"/>
    <col min="11" max="11" width="12.125" style="8" customWidth="1"/>
    <col min="12" max="12" width="2.25" style="8" customWidth="1"/>
    <col min="13" max="15" width="8.625" style="8" customWidth="1"/>
    <col min="16" max="20" width="6.5" style="8" customWidth="1"/>
    <col min="21" max="16384" width="9" style="8"/>
  </cols>
  <sheetData>
    <row r="1" spans="1:21" ht="18" customHeight="1" x14ac:dyDescent="0.15">
      <c r="A1" s="6"/>
      <c r="B1" s="50" t="s">
        <v>260</v>
      </c>
      <c r="C1" s="6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21" ht="15" customHeight="1" x14ac:dyDescent="0.15">
      <c r="M2" s="139"/>
      <c r="N2" s="139"/>
      <c r="O2" s="176" t="s">
        <v>78</v>
      </c>
    </row>
    <row r="3" spans="1:21" ht="23.25" customHeight="1" x14ac:dyDescent="0.15">
      <c r="B3" s="334" t="s">
        <v>261</v>
      </c>
      <c r="C3" s="334"/>
      <c r="D3" s="334"/>
      <c r="E3" s="334"/>
      <c r="F3" s="334"/>
      <c r="G3" s="334"/>
      <c r="H3" s="414"/>
      <c r="I3" s="415" t="s">
        <v>262</v>
      </c>
      <c r="J3" s="334"/>
      <c r="K3" s="334"/>
      <c r="L3" s="334"/>
      <c r="M3" s="334"/>
      <c r="N3" s="334"/>
      <c r="O3" s="334"/>
    </row>
    <row r="4" spans="1:21" ht="18" customHeight="1" x14ac:dyDescent="0.15">
      <c r="B4" s="383" t="s">
        <v>263</v>
      </c>
      <c r="C4" s="383"/>
      <c r="D4" s="383"/>
      <c r="E4" s="330"/>
      <c r="F4" s="342" t="s">
        <v>79</v>
      </c>
      <c r="G4" s="416" t="s">
        <v>257</v>
      </c>
      <c r="H4" s="418" t="s">
        <v>258</v>
      </c>
      <c r="I4" s="420" t="s">
        <v>264</v>
      </c>
      <c r="J4" s="383"/>
      <c r="K4" s="383"/>
      <c r="L4" s="330"/>
      <c r="M4" s="335" t="s">
        <v>79</v>
      </c>
      <c r="N4" s="335" t="s">
        <v>257</v>
      </c>
      <c r="O4" s="328" t="s">
        <v>258</v>
      </c>
    </row>
    <row r="5" spans="1:21" ht="18" customHeight="1" x14ac:dyDescent="0.15">
      <c r="B5" s="384"/>
      <c r="C5" s="384"/>
      <c r="D5" s="384"/>
      <c r="E5" s="332"/>
      <c r="F5" s="373"/>
      <c r="G5" s="417"/>
      <c r="H5" s="419"/>
      <c r="I5" s="421"/>
      <c r="J5" s="384"/>
      <c r="K5" s="384"/>
      <c r="L5" s="332"/>
      <c r="M5" s="335"/>
      <c r="N5" s="335"/>
      <c r="O5" s="328"/>
      <c r="Q5" s="230"/>
    </row>
    <row r="6" spans="1:21" ht="28.5" customHeight="1" x14ac:dyDescent="0.15">
      <c r="B6" s="399" t="s">
        <v>265</v>
      </c>
      <c r="C6" s="399"/>
      <c r="D6" s="399"/>
      <c r="E6" s="400"/>
      <c r="F6" s="92">
        <f>SUM(G6:H6)</f>
        <v>42016</v>
      </c>
      <c r="G6" s="92">
        <v>40711</v>
      </c>
      <c r="H6" s="231">
        <v>1305</v>
      </c>
      <c r="I6" s="412" t="s">
        <v>266</v>
      </c>
      <c r="J6" s="399"/>
      <c r="K6" s="399"/>
      <c r="L6" s="400"/>
      <c r="M6" s="232">
        <f>SUM(N6:O6)</f>
        <v>47413</v>
      </c>
      <c r="N6" s="92">
        <v>44451</v>
      </c>
      <c r="O6" s="92">
        <v>2962</v>
      </c>
    </row>
    <row r="7" spans="1:21" s="97" customFormat="1" ht="28.5" customHeight="1" x14ac:dyDescent="0.15">
      <c r="B7" s="385" t="s">
        <v>267</v>
      </c>
      <c r="C7" s="385"/>
      <c r="D7" s="385"/>
      <c r="E7" s="386"/>
      <c r="F7" s="30">
        <f>SUM(G7:H7)</f>
        <v>18591</v>
      </c>
      <c r="G7" s="30">
        <v>17927</v>
      </c>
      <c r="H7" s="233">
        <v>664</v>
      </c>
      <c r="I7" s="413" t="s">
        <v>268</v>
      </c>
      <c r="J7" s="385"/>
      <c r="K7" s="385"/>
      <c r="L7" s="386"/>
      <c r="M7" s="193">
        <f>SUM(N7:O7)</f>
        <v>18591</v>
      </c>
      <c r="N7" s="30">
        <v>17927</v>
      </c>
      <c r="O7" s="30">
        <v>664</v>
      </c>
    </row>
    <row r="8" spans="1:21" s="97" customFormat="1" ht="28.5" customHeight="1" x14ac:dyDescent="0.15">
      <c r="B8" s="385" t="s">
        <v>269</v>
      </c>
      <c r="C8" s="385"/>
      <c r="D8" s="385"/>
      <c r="E8" s="386"/>
      <c r="F8" s="30">
        <f>SUM(G8:H8)</f>
        <v>20671</v>
      </c>
      <c r="G8" s="30">
        <v>20267</v>
      </c>
      <c r="H8" s="233">
        <v>404</v>
      </c>
      <c r="I8" s="413" t="s">
        <v>270</v>
      </c>
      <c r="J8" s="385"/>
      <c r="K8" s="385"/>
      <c r="L8" s="386"/>
      <c r="M8" s="193">
        <f>SUM(N8:O8)</f>
        <v>26998</v>
      </c>
      <c r="N8" s="30">
        <v>24850</v>
      </c>
      <c r="O8" s="30">
        <v>2148</v>
      </c>
    </row>
    <row r="9" spans="1:21" ht="28.5" customHeight="1" x14ac:dyDescent="0.15">
      <c r="B9" s="409" t="s">
        <v>271</v>
      </c>
      <c r="C9" s="409"/>
      <c r="D9" s="409"/>
      <c r="E9" s="410"/>
      <c r="F9" s="234">
        <f>SUM(G9:H9)</f>
        <v>930</v>
      </c>
      <c r="G9" s="234">
        <v>843</v>
      </c>
      <c r="H9" s="235">
        <v>87</v>
      </c>
      <c r="I9" s="411" t="s">
        <v>272</v>
      </c>
      <c r="J9" s="387"/>
      <c r="K9" s="387"/>
      <c r="L9" s="388"/>
      <c r="M9" s="199">
        <f>SUM(N9:O9)</f>
        <v>1824</v>
      </c>
      <c r="N9" s="234">
        <v>1674</v>
      </c>
      <c r="O9" s="234">
        <v>150</v>
      </c>
    </row>
    <row r="10" spans="1:21" ht="27" customHeight="1" x14ac:dyDescent="0.15">
      <c r="B10" s="407" t="s">
        <v>273</v>
      </c>
      <c r="C10" s="407"/>
      <c r="D10" s="407"/>
      <c r="E10" s="236"/>
      <c r="F10" s="92">
        <f>SUM(G10:H10)</f>
        <v>12778</v>
      </c>
      <c r="G10" s="92">
        <v>12380</v>
      </c>
      <c r="H10" s="231">
        <v>398</v>
      </c>
      <c r="I10" s="408" t="s">
        <v>273</v>
      </c>
      <c r="J10" s="407"/>
      <c r="K10" s="407"/>
      <c r="L10" s="209"/>
      <c r="M10" s="232">
        <f>SUM(N10:O10)</f>
        <v>8663</v>
      </c>
      <c r="N10" s="92">
        <v>7528</v>
      </c>
      <c r="O10" s="92">
        <v>1135</v>
      </c>
    </row>
    <row r="11" spans="1:21" ht="21.75" customHeight="1" x14ac:dyDescent="0.15">
      <c r="C11" s="406" t="s">
        <v>274</v>
      </c>
      <c r="D11" s="406"/>
      <c r="E11" s="65"/>
      <c r="F11" s="30">
        <f t="shared" ref="F11:F19" si="0">SUM(G11:H11)</f>
        <v>4362</v>
      </c>
      <c r="G11" s="30">
        <v>4152</v>
      </c>
      <c r="H11" s="233">
        <v>210</v>
      </c>
      <c r="I11" s="30"/>
      <c r="J11" s="406" t="s">
        <v>274</v>
      </c>
      <c r="K11" s="406"/>
      <c r="L11" s="41"/>
      <c r="M11" s="193">
        <f t="shared" ref="M11:M18" si="1">SUM(N11:O11)</f>
        <v>2869</v>
      </c>
      <c r="N11" s="30">
        <v>2624</v>
      </c>
      <c r="O11" s="30">
        <v>245</v>
      </c>
    </row>
    <row r="12" spans="1:21" ht="21.75" customHeight="1" x14ac:dyDescent="0.15">
      <c r="C12" s="406" t="s">
        <v>275</v>
      </c>
      <c r="D12" s="406"/>
      <c r="E12" s="65"/>
      <c r="F12" s="30">
        <f t="shared" si="0"/>
        <v>2589</v>
      </c>
      <c r="G12" s="30">
        <v>2503</v>
      </c>
      <c r="H12" s="233">
        <v>86</v>
      </c>
      <c r="I12" s="30"/>
      <c r="J12" s="406" t="s">
        <v>275</v>
      </c>
      <c r="K12" s="406"/>
      <c r="L12" s="41"/>
      <c r="M12" s="193">
        <f t="shared" si="1"/>
        <v>1863</v>
      </c>
      <c r="N12" s="30">
        <v>1666</v>
      </c>
      <c r="O12" s="30">
        <v>197</v>
      </c>
    </row>
    <row r="13" spans="1:21" ht="21.75" customHeight="1" x14ac:dyDescent="0.15">
      <c r="C13" s="406" t="s">
        <v>276</v>
      </c>
      <c r="D13" s="406"/>
      <c r="E13" s="65"/>
      <c r="F13" s="30">
        <f t="shared" si="0"/>
        <v>2076</v>
      </c>
      <c r="G13" s="30">
        <v>2041</v>
      </c>
      <c r="H13" s="233">
        <v>35</v>
      </c>
      <c r="I13" s="30"/>
      <c r="J13" s="406" t="s">
        <v>276</v>
      </c>
      <c r="K13" s="406"/>
      <c r="L13" s="41"/>
      <c r="M13" s="193">
        <f t="shared" si="1"/>
        <v>1067</v>
      </c>
      <c r="N13" s="30">
        <v>776</v>
      </c>
      <c r="O13" s="30">
        <v>291</v>
      </c>
      <c r="Q13" s="41"/>
      <c r="R13" s="41"/>
      <c r="S13" s="41"/>
      <c r="T13" s="41"/>
      <c r="U13" s="41"/>
    </row>
    <row r="14" spans="1:21" ht="21.75" customHeight="1" x14ac:dyDescent="0.15">
      <c r="C14" s="406" t="s">
        <v>277</v>
      </c>
      <c r="D14" s="406"/>
      <c r="E14" s="65"/>
      <c r="F14" s="30">
        <f>SUM(G14:H14)</f>
        <v>894</v>
      </c>
      <c r="G14" s="30">
        <v>847</v>
      </c>
      <c r="H14" s="233">
        <v>47</v>
      </c>
      <c r="I14" s="30"/>
      <c r="J14" s="406" t="s">
        <v>278</v>
      </c>
      <c r="K14" s="406"/>
      <c r="L14" s="41"/>
      <c r="M14" s="193">
        <f>SUM(N14:O14)</f>
        <v>518</v>
      </c>
      <c r="N14" s="30">
        <v>409</v>
      </c>
      <c r="O14" s="30">
        <v>109</v>
      </c>
      <c r="Q14" s="41"/>
      <c r="R14" s="41"/>
      <c r="S14" s="41"/>
      <c r="T14" s="41"/>
      <c r="U14" s="41"/>
    </row>
    <row r="15" spans="1:21" ht="21.75" customHeight="1" x14ac:dyDescent="0.15">
      <c r="C15" s="406" t="s">
        <v>279</v>
      </c>
      <c r="D15" s="406"/>
      <c r="E15" s="65"/>
      <c r="F15" s="30">
        <f t="shared" ref="F15:F16" si="2">SUM(G15:H15)</f>
        <v>786</v>
      </c>
      <c r="G15" s="30">
        <v>775</v>
      </c>
      <c r="H15" s="233">
        <v>11</v>
      </c>
      <c r="I15" s="30"/>
      <c r="J15" s="406" t="s">
        <v>277</v>
      </c>
      <c r="K15" s="406"/>
      <c r="L15" s="41"/>
      <c r="M15" s="193">
        <f t="shared" si="1"/>
        <v>484</v>
      </c>
      <c r="N15" s="30">
        <v>465</v>
      </c>
      <c r="O15" s="30">
        <v>19</v>
      </c>
      <c r="Q15" s="41"/>
      <c r="R15" s="41"/>
      <c r="S15" s="41"/>
      <c r="T15" s="41"/>
      <c r="U15" s="41"/>
    </row>
    <row r="16" spans="1:21" ht="21.75" customHeight="1" x14ac:dyDescent="0.15">
      <c r="C16" s="406" t="s">
        <v>278</v>
      </c>
      <c r="D16" s="406"/>
      <c r="E16" s="65"/>
      <c r="F16" s="30">
        <f t="shared" si="2"/>
        <v>594</v>
      </c>
      <c r="G16" s="30">
        <v>594</v>
      </c>
      <c r="H16" s="238" t="s">
        <v>189</v>
      </c>
      <c r="I16" s="47"/>
      <c r="J16" s="406" t="s">
        <v>279</v>
      </c>
      <c r="K16" s="406"/>
      <c r="L16" s="41"/>
      <c r="M16" s="193">
        <f t="shared" si="1"/>
        <v>245</v>
      </c>
      <c r="N16" s="30">
        <v>232</v>
      </c>
      <c r="O16" s="47">
        <v>13</v>
      </c>
      <c r="Q16" s="41"/>
      <c r="R16" s="41"/>
      <c r="S16" s="41"/>
      <c r="T16" s="41"/>
      <c r="U16" s="41"/>
    </row>
    <row r="17" spans="2:21" ht="21.75" customHeight="1" x14ac:dyDescent="0.15">
      <c r="C17" s="406" t="s">
        <v>280</v>
      </c>
      <c r="D17" s="406"/>
      <c r="E17" s="65"/>
      <c r="F17" s="30">
        <f>SUM(G17:H17)</f>
        <v>524</v>
      </c>
      <c r="G17" s="30">
        <v>522</v>
      </c>
      <c r="H17" s="233">
        <v>2</v>
      </c>
      <c r="I17" s="30"/>
      <c r="J17" s="406" t="s">
        <v>280</v>
      </c>
      <c r="K17" s="406"/>
      <c r="L17" s="41"/>
      <c r="M17" s="193">
        <f t="shared" si="1"/>
        <v>145</v>
      </c>
      <c r="N17" s="30">
        <v>88</v>
      </c>
      <c r="O17" s="30">
        <v>57</v>
      </c>
      <c r="Q17" s="41"/>
      <c r="R17" s="41"/>
      <c r="S17" s="41"/>
      <c r="T17" s="41"/>
      <c r="U17" s="41"/>
    </row>
    <row r="18" spans="2:21" ht="21.75" customHeight="1" x14ac:dyDescent="0.15">
      <c r="C18" s="406" t="s">
        <v>281</v>
      </c>
      <c r="D18" s="406"/>
      <c r="E18" s="65"/>
      <c r="F18" s="30">
        <f t="shared" si="0"/>
        <v>266</v>
      </c>
      <c r="G18" s="30">
        <v>263</v>
      </c>
      <c r="H18" s="233">
        <v>3</v>
      </c>
      <c r="I18" s="30"/>
      <c r="J18" s="406" t="s">
        <v>282</v>
      </c>
      <c r="K18" s="406"/>
      <c r="L18" s="41"/>
      <c r="M18" s="193">
        <f t="shared" si="1"/>
        <v>86</v>
      </c>
      <c r="N18" s="30">
        <v>83</v>
      </c>
      <c r="O18" s="47">
        <v>3</v>
      </c>
      <c r="Q18" s="41"/>
      <c r="R18" s="41"/>
      <c r="S18" s="41"/>
      <c r="T18" s="41"/>
      <c r="U18" s="41"/>
    </row>
    <row r="19" spans="2:21" ht="21.75" customHeight="1" x14ac:dyDescent="0.15">
      <c r="B19" s="139"/>
      <c r="C19" s="405" t="s">
        <v>283</v>
      </c>
      <c r="D19" s="405"/>
      <c r="E19" s="67"/>
      <c r="F19" s="234">
        <f t="shared" si="0"/>
        <v>687</v>
      </c>
      <c r="G19" s="234">
        <f>G10-G11-G12-G13-G14-G15-G16-G17-G18</f>
        <v>683</v>
      </c>
      <c r="H19" s="235">
        <f>H10-H11-H12-H13-H14-H15-H17-H18</f>
        <v>4</v>
      </c>
      <c r="I19" s="234"/>
      <c r="J19" s="405" t="s">
        <v>283</v>
      </c>
      <c r="K19" s="405"/>
      <c r="L19" s="239"/>
      <c r="M19" s="199">
        <f>SUM(N19:O19)</f>
        <v>1386</v>
      </c>
      <c r="N19" s="234">
        <f>N10-SUM(N11:N18)</f>
        <v>1185</v>
      </c>
      <c r="O19" s="234">
        <f>O10-SUM(O11:O18)</f>
        <v>201</v>
      </c>
      <c r="Q19" s="41"/>
      <c r="R19" s="41"/>
      <c r="S19" s="41"/>
      <c r="T19" s="41"/>
      <c r="U19" s="41"/>
    </row>
    <row r="20" spans="2:21" ht="27" customHeight="1" x14ac:dyDescent="0.15">
      <c r="B20" s="407" t="s">
        <v>284</v>
      </c>
      <c r="C20" s="407"/>
      <c r="D20" s="407"/>
      <c r="E20" s="91"/>
      <c r="F20" s="92">
        <f>SUM(G20:H20)</f>
        <v>7893</v>
      </c>
      <c r="G20" s="92">
        <f>20267-G10</f>
        <v>7887</v>
      </c>
      <c r="H20" s="231">
        <f>404-H10</f>
        <v>6</v>
      </c>
      <c r="I20" s="408" t="s">
        <v>284</v>
      </c>
      <c r="J20" s="407"/>
      <c r="K20" s="407"/>
      <c r="L20" s="209"/>
      <c r="M20" s="232">
        <f>SUM(N20:O20)</f>
        <v>18335</v>
      </c>
      <c r="N20" s="92">
        <f>24850-7528</f>
        <v>17322</v>
      </c>
      <c r="O20" s="92">
        <f>2148-1135</f>
        <v>1013</v>
      </c>
      <c r="Q20" s="41"/>
      <c r="R20" s="41"/>
      <c r="S20" s="41"/>
      <c r="T20" s="41"/>
      <c r="U20" s="41"/>
    </row>
    <row r="21" spans="2:21" ht="21.75" customHeight="1" x14ac:dyDescent="0.15">
      <c r="C21" s="406" t="s">
        <v>285</v>
      </c>
      <c r="D21" s="406"/>
      <c r="E21" s="65"/>
      <c r="F21" s="30">
        <f>SUM(G21:H21)</f>
        <v>5067</v>
      </c>
      <c r="G21" s="30">
        <f>SUM(G22:G28)</f>
        <v>5066</v>
      </c>
      <c r="H21" s="233">
        <f>SUM(H22:H28)</f>
        <v>1</v>
      </c>
      <c r="I21" s="30"/>
      <c r="J21" s="406" t="s">
        <v>285</v>
      </c>
      <c r="K21" s="406"/>
      <c r="L21" s="41"/>
      <c r="M21" s="193">
        <f>SUM(N21:O21)</f>
        <v>16103</v>
      </c>
      <c r="N21" s="30">
        <f>SUM(N22:N28)</f>
        <v>15358</v>
      </c>
      <c r="O21" s="30">
        <f>SUM(O22:O28)</f>
        <v>745</v>
      </c>
    </row>
    <row r="22" spans="2:21" ht="21.75" customHeight="1" x14ac:dyDescent="0.15">
      <c r="D22" s="237" t="s">
        <v>286</v>
      </c>
      <c r="E22" s="65"/>
      <c r="F22" s="30">
        <f t="shared" ref="F22:F34" si="3">SUM(G22:H22)</f>
        <v>2767</v>
      </c>
      <c r="G22" s="30">
        <v>2766</v>
      </c>
      <c r="H22" s="233">
        <v>1</v>
      </c>
      <c r="I22" s="30"/>
      <c r="J22" s="30"/>
      <c r="K22" s="237" t="s">
        <v>286</v>
      </c>
      <c r="L22" s="41"/>
      <c r="M22" s="193">
        <f t="shared" ref="M22:M34" si="4">SUM(N22:O22)</f>
        <v>2777</v>
      </c>
      <c r="N22" s="30">
        <v>2697</v>
      </c>
      <c r="O22" s="30">
        <v>80</v>
      </c>
    </row>
    <row r="23" spans="2:21" ht="21.75" customHeight="1" x14ac:dyDescent="0.15">
      <c r="D23" s="237" t="s">
        <v>287</v>
      </c>
      <c r="E23" s="65"/>
      <c r="F23" s="30">
        <f t="shared" si="3"/>
        <v>816</v>
      </c>
      <c r="G23" s="30">
        <v>816</v>
      </c>
      <c r="H23" s="238" t="s">
        <v>189</v>
      </c>
      <c r="I23" s="47"/>
      <c r="J23" s="47"/>
      <c r="K23" s="237" t="s">
        <v>288</v>
      </c>
      <c r="L23" s="41"/>
      <c r="M23" s="193">
        <f t="shared" si="4"/>
        <v>2395</v>
      </c>
      <c r="N23" s="30">
        <v>2312</v>
      </c>
      <c r="O23" s="30">
        <v>83</v>
      </c>
    </row>
    <row r="24" spans="2:21" ht="21.75" customHeight="1" x14ac:dyDescent="0.15">
      <c r="D24" s="237" t="s">
        <v>289</v>
      </c>
      <c r="E24" s="65"/>
      <c r="F24" s="30">
        <f t="shared" si="3"/>
        <v>243</v>
      </c>
      <c r="G24" s="30">
        <v>243</v>
      </c>
      <c r="H24" s="238" t="s">
        <v>189</v>
      </c>
      <c r="I24" s="47"/>
      <c r="J24" s="47"/>
      <c r="K24" s="237" t="s">
        <v>290</v>
      </c>
      <c r="L24" s="41"/>
      <c r="M24" s="193">
        <f t="shared" si="4"/>
        <v>1595</v>
      </c>
      <c r="N24" s="30">
        <v>1574</v>
      </c>
      <c r="O24" s="47">
        <v>21</v>
      </c>
    </row>
    <row r="25" spans="2:21" ht="21.75" customHeight="1" x14ac:dyDescent="0.15">
      <c r="D25" s="237" t="s">
        <v>291</v>
      </c>
      <c r="E25" s="65"/>
      <c r="F25" s="30">
        <f t="shared" si="3"/>
        <v>170</v>
      </c>
      <c r="G25" s="30">
        <v>170</v>
      </c>
      <c r="H25" s="238" t="s">
        <v>189</v>
      </c>
      <c r="I25" s="47"/>
      <c r="J25" s="47"/>
      <c r="K25" s="237" t="s">
        <v>292</v>
      </c>
      <c r="L25" s="41"/>
      <c r="M25" s="193">
        <f t="shared" si="4"/>
        <v>1492</v>
      </c>
      <c r="N25" s="30">
        <v>1489</v>
      </c>
      <c r="O25" s="30">
        <v>3</v>
      </c>
    </row>
    <row r="26" spans="2:21" ht="21.75" customHeight="1" x14ac:dyDescent="0.15">
      <c r="D26" s="237" t="s">
        <v>293</v>
      </c>
      <c r="E26" s="65"/>
      <c r="F26" s="30">
        <f t="shared" si="3"/>
        <v>154</v>
      </c>
      <c r="G26" s="30">
        <v>154</v>
      </c>
      <c r="H26" s="238" t="s">
        <v>189</v>
      </c>
      <c r="I26" s="47"/>
      <c r="J26" s="47"/>
      <c r="K26" s="237" t="s">
        <v>294</v>
      </c>
      <c r="L26" s="41"/>
      <c r="M26" s="193">
        <f t="shared" si="4"/>
        <v>1209</v>
      </c>
      <c r="N26" s="30">
        <v>1189</v>
      </c>
      <c r="O26" s="47">
        <v>20</v>
      </c>
    </row>
    <row r="27" spans="2:21" ht="21.75" customHeight="1" x14ac:dyDescent="0.15">
      <c r="D27" s="240" t="s">
        <v>295</v>
      </c>
      <c r="E27" s="241"/>
      <c r="F27" s="30">
        <f t="shared" si="3"/>
        <v>789</v>
      </c>
      <c r="G27" s="77">
        <v>789</v>
      </c>
      <c r="H27" s="238" t="s">
        <v>189</v>
      </c>
      <c r="I27" s="47"/>
      <c r="J27" s="47"/>
      <c r="K27" s="240" t="s">
        <v>295</v>
      </c>
      <c r="L27" s="41"/>
      <c r="M27" s="193">
        <f t="shared" si="4"/>
        <v>6345</v>
      </c>
      <c r="N27" s="77">
        <v>5876</v>
      </c>
      <c r="O27" s="189">
        <v>469</v>
      </c>
    </row>
    <row r="28" spans="2:21" ht="21.75" customHeight="1" x14ac:dyDescent="0.15">
      <c r="D28" s="240" t="s">
        <v>283</v>
      </c>
      <c r="E28" s="241"/>
      <c r="F28" s="30">
        <f t="shared" si="3"/>
        <v>128</v>
      </c>
      <c r="G28" s="77">
        <v>128</v>
      </c>
      <c r="H28" s="242" t="s">
        <v>189</v>
      </c>
      <c r="I28" s="189"/>
      <c r="J28" s="189"/>
      <c r="K28" s="240" t="s">
        <v>283</v>
      </c>
      <c r="L28" s="41"/>
      <c r="M28" s="193">
        <f t="shared" si="4"/>
        <v>290</v>
      </c>
      <c r="N28" s="77">
        <v>221</v>
      </c>
      <c r="O28" s="189">
        <v>69</v>
      </c>
    </row>
    <row r="29" spans="2:21" ht="21.75" customHeight="1" x14ac:dyDescent="0.15">
      <c r="C29" s="406" t="s">
        <v>296</v>
      </c>
      <c r="D29" s="406"/>
      <c r="E29" s="65"/>
      <c r="F29" s="30">
        <f t="shared" si="3"/>
        <v>2199</v>
      </c>
      <c r="G29" s="30">
        <v>2195</v>
      </c>
      <c r="H29" s="243">
        <v>4</v>
      </c>
      <c r="I29" s="75"/>
      <c r="J29" s="406" t="s">
        <v>296</v>
      </c>
      <c r="K29" s="406"/>
      <c r="L29" s="41"/>
      <c r="M29" s="193">
        <f t="shared" si="4"/>
        <v>1409</v>
      </c>
      <c r="N29" s="30">
        <v>1203</v>
      </c>
      <c r="O29" s="30">
        <v>206</v>
      </c>
    </row>
    <row r="30" spans="2:21" ht="21.75" customHeight="1" x14ac:dyDescent="0.15">
      <c r="C30" s="406" t="s">
        <v>297</v>
      </c>
      <c r="D30" s="406"/>
      <c r="E30" s="65"/>
      <c r="F30" s="30">
        <f t="shared" si="3"/>
        <v>354</v>
      </c>
      <c r="G30" s="30">
        <v>353</v>
      </c>
      <c r="H30" s="238">
        <v>1</v>
      </c>
      <c r="I30" s="47"/>
      <c r="J30" s="406" t="s">
        <v>298</v>
      </c>
      <c r="K30" s="406"/>
      <c r="L30" s="41"/>
      <c r="M30" s="193">
        <f t="shared" si="4"/>
        <v>332</v>
      </c>
      <c r="N30" s="30">
        <v>303</v>
      </c>
      <c r="O30" s="30">
        <v>29</v>
      </c>
    </row>
    <row r="31" spans="2:21" ht="21.75" customHeight="1" x14ac:dyDescent="0.15">
      <c r="C31" s="406" t="s">
        <v>298</v>
      </c>
      <c r="D31" s="406"/>
      <c r="E31" s="65"/>
      <c r="F31" s="30">
        <f t="shared" si="3"/>
        <v>156</v>
      </c>
      <c r="G31" s="30">
        <v>156</v>
      </c>
      <c r="H31" s="238" t="s">
        <v>136</v>
      </c>
      <c r="I31" s="47"/>
      <c r="J31" s="406" t="s">
        <v>297</v>
      </c>
      <c r="K31" s="406"/>
      <c r="L31" s="41"/>
      <c r="M31" s="193">
        <f t="shared" si="4"/>
        <v>368</v>
      </c>
      <c r="N31" s="30">
        <v>344</v>
      </c>
      <c r="O31" s="30">
        <v>24</v>
      </c>
    </row>
    <row r="32" spans="2:21" ht="21.75" customHeight="1" x14ac:dyDescent="0.15">
      <c r="C32" s="406" t="s">
        <v>299</v>
      </c>
      <c r="D32" s="406"/>
      <c r="E32" s="65"/>
      <c r="F32" s="30">
        <f t="shared" si="3"/>
        <v>28</v>
      </c>
      <c r="G32" s="30">
        <v>28</v>
      </c>
      <c r="H32" s="238" t="s">
        <v>189</v>
      </c>
      <c r="I32" s="47"/>
      <c r="J32" s="406" t="s">
        <v>299</v>
      </c>
      <c r="K32" s="406"/>
      <c r="L32" s="41"/>
      <c r="M32" s="193">
        <f t="shared" si="4"/>
        <v>27</v>
      </c>
      <c r="N32" s="30">
        <v>26</v>
      </c>
      <c r="O32" s="30">
        <v>1</v>
      </c>
    </row>
    <row r="33" spans="2:15" ht="21.75" customHeight="1" x14ac:dyDescent="0.15">
      <c r="C33" s="406" t="s">
        <v>300</v>
      </c>
      <c r="D33" s="406"/>
      <c r="E33" s="65"/>
      <c r="F33" s="30">
        <f t="shared" si="3"/>
        <v>25</v>
      </c>
      <c r="G33" s="30">
        <v>25</v>
      </c>
      <c r="H33" s="238" t="s">
        <v>189</v>
      </c>
      <c r="I33" s="47"/>
      <c r="J33" s="406" t="s">
        <v>300</v>
      </c>
      <c r="K33" s="406"/>
      <c r="L33" s="41"/>
      <c r="M33" s="193">
        <f t="shared" si="4"/>
        <v>26</v>
      </c>
      <c r="N33" s="30">
        <v>21</v>
      </c>
      <c r="O33" s="30">
        <v>5</v>
      </c>
    </row>
    <row r="34" spans="2:15" ht="21.75" customHeight="1" x14ac:dyDescent="0.15">
      <c r="B34" s="139"/>
      <c r="C34" s="404" t="s">
        <v>301</v>
      </c>
      <c r="D34" s="404"/>
      <c r="E34" s="67"/>
      <c r="F34" s="234">
        <f t="shared" si="3"/>
        <v>64</v>
      </c>
      <c r="G34" s="234">
        <f>G20-G21-SUM(G29:G33)</f>
        <v>64</v>
      </c>
      <c r="H34" s="244" t="s">
        <v>136</v>
      </c>
      <c r="I34" s="69"/>
      <c r="J34" s="405" t="s">
        <v>302</v>
      </c>
      <c r="K34" s="405"/>
      <c r="L34" s="239"/>
      <c r="M34" s="199">
        <f t="shared" si="4"/>
        <v>70</v>
      </c>
      <c r="N34" s="234">
        <f>N20-N21-SUM(N29:N33)</f>
        <v>67</v>
      </c>
      <c r="O34" s="234">
        <f>O20-O21-SUM(O29:O33)</f>
        <v>3</v>
      </c>
    </row>
    <row r="35" spans="2:15" ht="21.75" customHeight="1" x14ac:dyDescent="0.15">
      <c r="B35" s="41" t="s">
        <v>148</v>
      </c>
      <c r="E35" s="41"/>
      <c r="F35" s="41"/>
      <c r="G35" s="41"/>
      <c r="H35" s="41"/>
      <c r="I35" s="41"/>
      <c r="J35" s="41"/>
      <c r="K35" s="41"/>
      <c r="L35" s="41"/>
      <c r="M35" s="41"/>
      <c r="N35" s="59"/>
      <c r="O35" s="59"/>
    </row>
  </sheetData>
  <mergeCells count="54">
    <mergeCell ref="B3:H3"/>
    <mergeCell ref="I3:O3"/>
    <mergeCell ref="B4:E5"/>
    <mergeCell ref="F4:F5"/>
    <mergeCell ref="G4:G5"/>
    <mergeCell ref="H4:H5"/>
    <mergeCell ref="I4:L5"/>
    <mergeCell ref="M4:M5"/>
    <mergeCell ref="N4:N5"/>
    <mergeCell ref="O4:O5"/>
    <mergeCell ref="B6:E6"/>
    <mergeCell ref="I6:L6"/>
    <mergeCell ref="B7:E7"/>
    <mergeCell ref="I7:L7"/>
    <mergeCell ref="B8:E8"/>
    <mergeCell ref="I8:L8"/>
    <mergeCell ref="B9:E9"/>
    <mergeCell ref="I9:L9"/>
    <mergeCell ref="B10:D10"/>
    <mergeCell ref="I10:K10"/>
    <mergeCell ref="C11:D11"/>
    <mergeCell ref="J11:K11"/>
    <mergeCell ref="C12:D12"/>
    <mergeCell ref="J12:K12"/>
    <mergeCell ref="C13:D13"/>
    <mergeCell ref="J13:K13"/>
    <mergeCell ref="C14:D14"/>
    <mergeCell ref="J14:K14"/>
    <mergeCell ref="C15:D15"/>
    <mergeCell ref="J15:K15"/>
    <mergeCell ref="C16:D16"/>
    <mergeCell ref="J16:K16"/>
    <mergeCell ref="C17:D17"/>
    <mergeCell ref="J17:K17"/>
    <mergeCell ref="C18:D18"/>
    <mergeCell ref="J18:K18"/>
    <mergeCell ref="C19:D19"/>
    <mergeCell ref="J19:K19"/>
    <mergeCell ref="B20:D20"/>
    <mergeCell ref="I20:K20"/>
    <mergeCell ref="C21:D21"/>
    <mergeCell ref="J21:K21"/>
    <mergeCell ref="C29:D29"/>
    <mergeCell ref="J29:K29"/>
    <mergeCell ref="C30:D30"/>
    <mergeCell ref="J30:K30"/>
    <mergeCell ref="C34:D34"/>
    <mergeCell ref="J34:K34"/>
    <mergeCell ref="C31:D31"/>
    <mergeCell ref="J31:K31"/>
    <mergeCell ref="C32:D32"/>
    <mergeCell ref="J32:K32"/>
    <mergeCell ref="C33:D33"/>
    <mergeCell ref="J33:K33"/>
  </mergeCells>
  <phoneticPr fontId="2"/>
  <printOptions horizontalCentered="1"/>
  <pageMargins left="0.70866141732283472" right="0.70866141732283472" top="0.74803149606299213" bottom="0.74803149606299213" header="0.31496062992125984" footer="0.51181102362204722"/>
  <pageSetup paperSize="9" scale="94" firstPageNumber="4294963191" orientation="portrait" r:id="rId1"/>
  <headerFooter differentOddEven="1" alignWithMargins="0">
    <oddFooter>&amp;C&amp;"ＭＳ Ｐ明朝,標準"&amp;A</oddFooter>
    <evenFooter>&amp;C&amp;"ＭＳ Ｐ明朝,標準"&amp;A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FCF70-ACDA-43F3-8502-97035CB135C2}">
  <sheetPr>
    <pageSetUpPr fitToPage="1"/>
  </sheetPr>
  <dimension ref="A1:H47"/>
  <sheetViews>
    <sheetView view="pageBreakPreview" zoomScaleNormal="100" zoomScaleSheetLayoutView="100" workbookViewId="0"/>
  </sheetViews>
  <sheetFormatPr defaultRowHeight="13.5" x14ac:dyDescent="0.15"/>
  <cols>
    <col min="1" max="1" width="5.25" style="8" bestFit="1" customWidth="1"/>
    <col min="2" max="3" width="3.625" style="8" customWidth="1"/>
    <col min="4" max="4" width="35.625" style="8" customWidth="1"/>
    <col min="5" max="5" width="10.625" style="35" customWidth="1"/>
    <col min="6" max="7" width="10.625" style="263" customWidth="1"/>
    <col min="8" max="12" width="6.5" style="8" customWidth="1"/>
    <col min="13" max="16" width="9" style="8" bestFit="1" customWidth="1"/>
    <col min="17" max="16384" width="9" style="8"/>
  </cols>
  <sheetData>
    <row r="1" spans="1:8" ht="18" customHeight="1" x14ac:dyDescent="0.15">
      <c r="A1" s="6"/>
      <c r="B1" s="50" t="s">
        <v>303</v>
      </c>
      <c r="C1" s="50"/>
      <c r="D1" s="50"/>
      <c r="E1" s="50"/>
      <c r="F1" s="50"/>
      <c r="G1" s="50"/>
    </row>
    <row r="2" spans="1:8" ht="13.5" customHeight="1" x14ac:dyDescent="0.15">
      <c r="B2" s="42"/>
      <c r="C2" s="176"/>
      <c r="D2" s="176"/>
      <c r="E2" s="176"/>
      <c r="F2" s="135"/>
      <c r="G2" s="135" t="s">
        <v>78</v>
      </c>
    </row>
    <row r="3" spans="1:8" s="100" customFormat="1" ht="21" customHeight="1" x14ac:dyDescent="0.15">
      <c r="B3" s="334" t="s">
        <v>178</v>
      </c>
      <c r="C3" s="334"/>
      <c r="D3" s="326"/>
      <c r="E3" s="245" t="s">
        <v>58</v>
      </c>
      <c r="F3" s="245" t="s">
        <v>153</v>
      </c>
      <c r="G3" s="246" t="s">
        <v>1</v>
      </c>
      <c r="H3" s="247"/>
    </row>
    <row r="4" spans="1:8" s="35" customFormat="1" ht="20.25" customHeight="1" x14ac:dyDescent="0.15">
      <c r="B4" s="351" t="s">
        <v>304</v>
      </c>
      <c r="C4" s="422" t="s">
        <v>305</v>
      </c>
      <c r="D4" s="398"/>
      <c r="E4" s="148">
        <f>SUM(E5:E24)</f>
        <v>19285</v>
      </c>
      <c r="F4" s="148">
        <f>SUM(F5:F24)</f>
        <v>20400</v>
      </c>
      <c r="G4" s="148">
        <f>SUM(G5:G24)</f>
        <v>20267</v>
      </c>
    </row>
    <row r="5" spans="1:8" ht="16.5" customHeight="1" x14ac:dyDescent="0.15">
      <c r="B5" s="352"/>
      <c r="C5" s="181" t="s">
        <v>186</v>
      </c>
      <c r="D5" s="248" t="s">
        <v>188</v>
      </c>
      <c r="E5" s="249">
        <v>14</v>
      </c>
      <c r="F5" s="249">
        <v>20</v>
      </c>
      <c r="G5" s="250">
        <v>13</v>
      </c>
    </row>
    <row r="6" spans="1:8" ht="16.5" customHeight="1" x14ac:dyDescent="0.15">
      <c r="B6" s="352"/>
      <c r="C6" s="188" t="s">
        <v>190</v>
      </c>
      <c r="D6" s="251" t="s">
        <v>192</v>
      </c>
      <c r="E6" s="252" t="s">
        <v>189</v>
      </c>
      <c r="F6" s="252" t="s">
        <v>136</v>
      </c>
      <c r="G6" s="253" t="s">
        <v>136</v>
      </c>
    </row>
    <row r="7" spans="1:8" ht="16.5" customHeight="1" x14ac:dyDescent="0.15">
      <c r="B7" s="352"/>
      <c r="C7" s="188" t="s">
        <v>193</v>
      </c>
      <c r="D7" s="251" t="s">
        <v>194</v>
      </c>
      <c r="E7" s="252">
        <v>1</v>
      </c>
      <c r="F7" s="252" t="s">
        <v>136</v>
      </c>
      <c r="G7" s="253">
        <v>4</v>
      </c>
    </row>
    <row r="8" spans="1:8" ht="16.5" customHeight="1" x14ac:dyDescent="0.15">
      <c r="B8" s="352"/>
      <c r="C8" s="188" t="s">
        <v>195</v>
      </c>
      <c r="D8" s="251" t="s">
        <v>197</v>
      </c>
      <c r="E8" s="252">
        <v>1682</v>
      </c>
      <c r="F8" s="252">
        <v>1861</v>
      </c>
      <c r="G8" s="253">
        <v>1777</v>
      </c>
    </row>
    <row r="9" spans="1:8" ht="16.5" customHeight="1" x14ac:dyDescent="0.15">
      <c r="B9" s="352"/>
      <c r="C9" s="188" t="s">
        <v>198</v>
      </c>
      <c r="D9" s="251" t="s">
        <v>199</v>
      </c>
      <c r="E9" s="252">
        <v>7445</v>
      </c>
      <c r="F9" s="252">
        <v>7319</v>
      </c>
      <c r="G9" s="253">
        <v>6596</v>
      </c>
    </row>
    <row r="10" spans="1:8" ht="16.5" customHeight="1" x14ac:dyDescent="0.15">
      <c r="B10" s="352"/>
      <c r="C10" s="188" t="s">
        <v>200</v>
      </c>
      <c r="D10" s="251" t="s">
        <v>201</v>
      </c>
      <c r="E10" s="252">
        <v>32</v>
      </c>
      <c r="F10" s="252">
        <v>28</v>
      </c>
      <c r="G10" s="253">
        <v>30</v>
      </c>
    </row>
    <row r="11" spans="1:8" ht="16.5" customHeight="1" x14ac:dyDescent="0.15">
      <c r="B11" s="352"/>
      <c r="C11" s="188" t="s">
        <v>202</v>
      </c>
      <c r="D11" s="251" t="s">
        <v>204</v>
      </c>
      <c r="E11" s="252">
        <v>53</v>
      </c>
      <c r="F11" s="252">
        <v>50</v>
      </c>
      <c r="G11" s="253">
        <v>41</v>
      </c>
    </row>
    <row r="12" spans="1:8" ht="16.5" customHeight="1" x14ac:dyDescent="0.15">
      <c r="B12" s="352"/>
      <c r="C12" s="188" t="s">
        <v>205</v>
      </c>
      <c r="D12" s="251" t="s">
        <v>206</v>
      </c>
      <c r="E12" s="252">
        <v>2920</v>
      </c>
      <c r="F12" s="252">
        <v>3294</v>
      </c>
      <c r="G12" s="253">
        <v>3682</v>
      </c>
    </row>
    <row r="13" spans="1:8" ht="16.5" customHeight="1" x14ac:dyDescent="0.15">
      <c r="B13" s="352"/>
      <c r="C13" s="188" t="s">
        <v>207</v>
      </c>
      <c r="D13" s="251" t="s">
        <v>209</v>
      </c>
      <c r="E13" s="252">
        <v>2573</v>
      </c>
      <c r="F13" s="252">
        <v>2471</v>
      </c>
      <c r="G13" s="253">
        <v>2753</v>
      </c>
    </row>
    <row r="14" spans="1:8" ht="16.5" customHeight="1" x14ac:dyDescent="0.15">
      <c r="B14" s="352"/>
      <c r="C14" s="188" t="s">
        <v>210</v>
      </c>
      <c r="D14" s="251" t="s">
        <v>212</v>
      </c>
      <c r="E14" s="252">
        <v>296</v>
      </c>
      <c r="F14" s="252">
        <v>258</v>
      </c>
      <c r="G14" s="253">
        <v>208</v>
      </c>
    </row>
    <row r="15" spans="1:8" ht="16.5" customHeight="1" x14ac:dyDescent="0.15">
      <c r="B15" s="352"/>
      <c r="C15" s="188" t="s">
        <v>213</v>
      </c>
      <c r="D15" s="251" t="s">
        <v>215</v>
      </c>
      <c r="E15" s="252">
        <v>273</v>
      </c>
      <c r="F15" s="252">
        <v>300</v>
      </c>
      <c r="G15" s="253">
        <v>317</v>
      </c>
    </row>
    <row r="16" spans="1:8" ht="16.5" customHeight="1" x14ac:dyDescent="0.15">
      <c r="B16" s="352"/>
      <c r="C16" s="188" t="s">
        <v>216</v>
      </c>
      <c r="D16" s="251" t="s">
        <v>218</v>
      </c>
      <c r="E16" s="252">
        <v>182</v>
      </c>
      <c r="F16" s="252">
        <v>250</v>
      </c>
      <c r="G16" s="253">
        <v>214</v>
      </c>
    </row>
    <row r="17" spans="2:7" ht="16.5" customHeight="1" x14ac:dyDescent="0.15">
      <c r="B17" s="352"/>
      <c r="C17" s="188" t="s">
        <v>219</v>
      </c>
      <c r="D17" s="251" t="s">
        <v>221</v>
      </c>
      <c r="E17" s="252">
        <v>371</v>
      </c>
      <c r="F17" s="252">
        <v>357</v>
      </c>
      <c r="G17" s="253">
        <v>354</v>
      </c>
    </row>
    <row r="18" spans="2:7" ht="16.5" customHeight="1" x14ac:dyDescent="0.15">
      <c r="B18" s="352"/>
      <c r="C18" s="188" t="s">
        <v>222</v>
      </c>
      <c r="D18" s="251" t="s">
        <v>224</v>
      </c>
      <c r="E18" s="254">
        <v>361</v>
      </c>
      <c r="F18" s="252">
        <v>329</v>
      </c>
      <c r="G18" s="253">
        <v>280</v>
      </c>
    </row>
    <row r="19" spans="2:7" ht="16.5" customHeight="1" x14ac:dyDescent="0.15">
      <c r="B19" s="352"/>
      <c r="C19" s="188" t="s">
        <v>225</v>
      </c>
      <c r="D19" s="251" t="s">
        <v>226</v>
      </c>
      <c r="E19" s="254">
        <v>540</v>
      </c>
      <c r="F19" s="252">
        <v>594</v>
      </c>
      <c r="G19" s="253">
        <v>618</v>
      </c>
    </row>
    <row r="20" spans="2:7" ht="16.5" customHeight="1" x14ac:dyDescent="0.15">
      <c r="B20" s="352"/>
      <c r="C20" s="188" t="s">
        <v>227</v>
      </c>
      <c r="D20" s="251" t="s">
        <v>229</v>
      </c>
      <c r="E20" s="254">
        <v>1103</v>
      </c>
      <c r="F20" s="252">
        <v>1415</v>
      </c>
      <c r="G20" s="253">
        <v>1705</v>
      </c>
    </row>
    <row r="21" spans="2:7" ht="16.5" customHeight="1" x14ac:dyDescent="0.15">
      <c r="B21" s="352"/>
      <c r="C21" s="188" t="s">
        <v>230</v>
      </c>
      <c r="D21" s="251" t="s">
        <v>306</v>
      </c>
      <c r="E21" s="254">
        <v>41</v>
      </c>
      <c r="F21" s="252">
        <v>49</v>
      </c>
      <c r="G21" s="253">
        <v>50</v>
      </c>
    </row>
    <row r="22" spans="2:7" ht="16.5" customHeight="1" x14ac:dyDescent="0.15">
      <c r="B22" s="255"/>
      <c r="C22" s="188" t="s">
        <v>233</v>
      </c>
      <c r="D22" s="251" t="s">
        <v>235</v>
      </c>
      <c r="E22" s="254">
        <v>850</v>
      </c>
      <c r="F22" s="252">
        <v>1100</v>
      </c>
      <c r="G22" s="253">
        <v>1044</v>
      </c>
    </row>
    <row r="23" spans="2:7" ht="16.5" customHeight="1" x14ac:dyDescent="0.15">
      <c r="B23" s="255"/>
      <c r="C23" s="188" t="s">
        <v>238</v>
      </c>
      <c r="D23" s="251" t="s">
        <v>234</v>
      </c>
      <c r="E23" s="254">
        <v>269</v>
      </c>
      <c r="F23" s="252">
        <v>319</v>
      </c>
      <c r="G23" s="253">
        <v>395</v>
      </c>
    </row>
    <row r="24" spans="2:7" ht="16.5" customHeight="1" x14ac:dyDescent="0.15">
      <c r="B24" s="255"/>
      <c r="C24" s="201" t="s">
        <v>239</v>
      </c>
      <c r="D24" s="256" t="s">
        <v>240</v>
      </c>
      <c r="E24" s="257">
        <v>279</v>
      </c>
      <c r="F24" s="258">
        <v>386</v>
      </c>
      <c r="G24" s="259">
        <v>186</v>
      </c>
    </row>
    <row r="25" spans="2:7" s="35" customFormat="1" ht="20.25" customHeight="1" x14ac:dyDescent="0.15">
      <c r="B25" s="351" t="s">
        <v>307</v>
      </c>
      <c r="C25" s="422" t="s">
        <v>308</v>
      </c>
      <c r="D25" s="398"/>
      <c r="E25" s="260">
        <f>SUM(E26:E45)</f>
        <v>20890</v>
      </c>
      <c r="F25" s="148">
        <f>SUM(F26:F45)</f>
        <v>22085</v>
      </c>
      <c r="G25" s="148">
        <f>SUM(G26:G45)</f>
        <v>24007</v>
      </c>
    </row>
    <row r="26" spans="2:7" ht="16.5" customHeight="1" x14ac:dyDescent="0.15">
      <c r="B26" s="352"/>
      <c r="C26" s="181" t="s">
        <v>186</v>
      </c>
      <c r="D26" s="248" t="s">
        <v>188</v>
      </c>
      <c r="E26" s="249">
        <v>20</v>
      </c>
      <c r="F26" s="249">
        <v>25</v>
      </c>
      <c r="G26" s="250">
        <v>25</v>
      </c>
    </row>
    <row r="27" spans="2:7" ht="16.5" customHeight="1" x14ac:dyDescent="0.15">
      <c r="B27" s="352"/>
      <c r="C27" s="188" t="s">
        <v>190</v>
      </c>
      <c r="D27" s="251" t="s">
        <v>192</v>
      </c>
      <c r="E27" s="252" t="s">
        <v>189</v>
      </c>
      <c r="F27" s="252" t="s">
        <v>189</v>
      </c>
      <c r="G27" s="253" t="s">
        <v>189</v>
      </c>
    </row>
    <row r="28" spans="2:7" ht="16.5" customHeight="1" x14ac:dyDescent="0.15">
      <c r="B28" s="352"/>
      <c r="C28" s="188" t="s">
        <v>193</v>
      </c>
      <c r="D28" s="251" t="s">
        <v>194</v>
      </c>
      <c r="E28" s="252">
        <v>4</v>
      </c>
      <c r="F28" s="252">
        <v>2</v>
      </c>
      <c r="G28" s="253">
        <v>2</v>
      </c>
    </row>
    <row r="29" spans="2:7" ht="16.5" customHeight="1" x14ac:dyDescent="0.15">
      <c r="B29" s="352"/>
      <c r="C29" s="188" t="s">
        <v>195</v>
      </c>
      <c r="D29" s="251" t="s">
        <v>197</v>
      </c>
      <c r="E29" s="252">
        <v>2173</v>
      </c>
      <c r="F29" s="252">
        <v>2153</v>
      </c>
      <c r="G29" s="253">
        <v>2248</v>
      </c>
    </row>
    <row r="30" spans="2:7" ht="16.5" customHeight="1" x14ac:dyDescent="0.15">
      <c r="B30" s="352"/>
      <c r="C30" s="188" t="s">
        <v>198</v>
      </c>
      <c r="D30" s="251" t="s">
        <v>199</v>
      </c>
      <c r="E30" s="252">
        <v>3345</v>
      </c>
      <c r="F30" s="252">
        <v>3615</v>
      </c>
      <c r="G30" s="253">
        <v>3498</v>
      </c>
    </row>
    <row r="31" spans="2:7" ht="16.5" customHeight="1" x14ac:dyDescent="0.15">
      <c r="B31" s="352"/>
      <c r="C31" s="188" t="s">
        <v>200</v>
      </c>
      <c r="D31" s="251" t="s">
        <v>201</v>
      </c>
      <c r="E31" s="252">
        <v>73</v>
      </c>
      <c r="F31" s="252">
        <v>68</v>
      </c>
      <c r="G31" s="253">
        <v>107</v>
      </c>
    </row>
    <row r="32" spans="2:7" ht="16.5" customHeight="1" x14ac:dyDescent="0.15">
      <c r="B32" s="352"/>
      <c r="C32" s="188" t="s">
        <v>202</v>
      </c>
      <c r="D32" s="251" t="s">
        <v>204</v>
      </c>
      <c r="E32" s="252">
        <v>1191</v>
      </c>
      <c r="F32" s="252">
        <v>1578</v>
      </c>
      <c r="G32" s="253">
        <v>2041</v>
      </c>
    </row>
    <row r="33" spans="2:7" ht="16.5" customHeight="1" x14ac:dyDescent="0.15">
      <c r="B33" s="352"/>
      <c r="C33" s="188" t="s">
        <v>205</v>
      </c>
      <c r="D33" s="251" t="s">
        <v>206</v>
      </c>
      <c r="E33" s="252">
        <v>2099</v>
      </c>
      <c r="F33" s="252">
        <v>2181</v>
      </c>
      <c r="G33" s="253">
        <v>2215</v>
      </c>
    </row>
    <row r="34" spans="2:7" ht="16.5" customHeight="1" x14ac:dyDescent="0.15">
      <c r="B34" s="352"/>
      <c r="C34" s="188" t="s">
        <v>207</v>
      </c>
      <c r="D34" s="251" t="s">
        <v>209</v>
      </c>
      <c r="E34" s="252">
        <v>3811</v>
      </c>
      <c r="F34" s="252">
        <v>3775</v>
      </c>
      <c r="G34" s="253">
        <v>4051</v>
      </c>
    </row>
    <row r="35" spans="2:7" ht="16.5" customHeight="1" x14ac:dyDescent="0.15">
      <c r="B35" s="352"/>
      <c r="C35" s="188" t="s">
        <v>210</v>
      </c>
      <c r="D35" s="251" t="s">
        <v>212</v>
      </c>
      <c r="E35" s="252">
        <v>605</v>
      </c>
      <c r="F35" s="252">
        <v>634</v>
      </c>
      <c r="G35" s="253">
        <v>718</v>
      </c>
    </row>
    <row r="36" spans="2:7" ht="16.5" customHeight="1" x14ac:dyDescent="0.15">
      <c r="B36" s="352"/>
      <c r="C36" s="188" t="s">
        <v>213</v>
      </c>
      <c r="D36" s="251" t="s">
        <v>215</v>
      </c>
      <c r="E36" s="254">
        <v>459</v>
      </c>
      <c r="F36" s="252">
        <v>489</v>
      </c>
      <c r="G36" s="253">
        <v>577</v>
      </c>
    </row>
    <row r="37" spans="2:7" ht="16.5" customHeight="1" x14ac:dyDescent="0.15">
      <c r="B37" s="352"/>
      <c r="C37" s="188" t="s">
        <v>216</v>
      </c>
      <c r="D37" s="251" t="s">
        <v>218</v>
      </c>
      <c r="E37" s="254">
        <v>587</v>
      </c>
      <c r="F37" s="252">
        <v>721</v>
      </c>
      <c r="G37" s="253">
        <v>978</v>
      </c>
    </row>
    <row r="38" spans="2:7" ht="16.5" customHeight="1" x14ac:dyDescent="0.15">
      <c r="B38" s="352"/>
      <c r="C38" s="188" t="s">
        <v>219</v>
      </c>
      <c r="D38" s="251" t="s">
        <v>221</v>
      </c>
      <c r="E38" s="254">
        <v>974</v>
      </c>
      <c r="F38" s="252">
        <v>1089</v>
      </c>
      <c r="G38" s="253">
        <v>1072</v>
      </c>
    </row>
    <row r="39" spans="2:7" ht="16.5" customHeight="1" x14ac:dyDescent="0.15">
      <c r="B39" s="352"/>
      <c r="C39" s="188" t="s">
        <v>222</v>
      </c>
      <c r="D39" s="251" t="s">
        <v>224</v>
      </c>
      <c r="E39" s="254">
        <v>639</v>
      </c>
      <c r="F39" s="252">
        <v>669</v>
      </c>
      <c r="G39" s="253">
        <v>722</v>
      </c>
    </row>
    <row r="40" spans="2:7" ht="16.5" customHeight="1" x14ac:dyDescent="0.15">
      <c r="B40" s="352"/>
      <c r="C40" s="188" t="s">
        <v>225</v>
      </c>
      <c r="D40" s="251" t="s">
        <v>226</v>
      </c>
      <c r="E40" s="254">
        <v>479</v>
      </c>
      <c r="F40" s="252">
        <v>532</v>
      </c>
      <c r="G40" s="253">
        <v>646</v>
      </c>
    </row>
    <row r="41" spans="2:7" ht="16.5" customHeight="1" x14ac:dyDescent="0.15">
      <c r="B41" s="352"/>
      <c r="C41" s="188" t="s">
        <v>227</v>
      </c>
      <c r="D41" s="251" t="s">
        <v>229</v>
      </c>
      <c r="E41" s="254">
        <v>1432</v>
      </c>
      <c r="F41" s="252">
        <v>1811</v>
      </c>
      <c r="G41" s="253">
        <v>2172</v>
      </c>
    </row>
    <row r="42" spans="2:7" ht="16.5" customHeight="1" x14ac:dyDescent="0.15">
      <c r="B42" s="352"/>
      <c r="C42" s="188" t="s">
        <v>230</v>
      </c>
      <c r="D42" s="251" t="s">
        <v>306</v>
      </c>
      <c r="E42" s="254">
        <v>76</v>
      </c>
      <c r="F42" s="252">
        <v>93</v>
      </c>
      <c r="G42" s="253">
        <v>108</v>
      </c>
    </row>
    <row r="43" spans="2:7" ht="16.5" customHeight="1" x14ac:dyDescent="0.15">
      <c r="B43" s="255"/>
      <c r="C43" s="188" t="s">
        <v>233</v>
      </c>
      <c r="D43" s="251" t="s">
        <v>235</v>
      </c>
      <c r="E43" s="254">
        <v>1502</v>
      </c>
      <c r="F43" s="252">
        <v>1597</v>
      </c>
      <c r="G43" s="253">
        <v>1961</v>
      </c>
    </row>
    <row r="44" spans="2:7" ht="16.5" customHeight="1" x14ac:dyDescent="0.15">
      <c r="B44" s="255"/>
      <c r="C44" s="188" t="s">
        <v>238</v>
      </c>
      <c r="D44" s="251" t="s">
        <v>234</v>
      </c>
      <c r="E44" s="254">
        <v>362</v>
      </c>
      <c r="F44" s="252">
        <v>431</v>
      </c>
      <c r="G44" s="253">
        <v>512</v>
      </c>
    </row>
    <row r="45" spans="2:7" ht="16.5" customHeight="1" x14ac:dyDescent="0.15">
      <c r="B45" s="261"/>
      <c r="C45" s="201" t="s">
        <v>239</v>
      </c>
      <c r="D45" s="256" t="s">
        <v>240</v>
      </c>
      <c r="E45" s="257">
        <v>1059</v>
      </c>
      <c r="F45" s="258">
        <v>622</v>
      </c>
      <c r="G45" s="259">
        <v>354</v>
      </c>
    </row>
    <row r="46" spans="2:7" ht="17.25" customHeight="1" x14ac:dyDescent="0.15">
      <c r="B46" s="41" t="s">
        <v>36</v>
      </c>
      <c r="C46" s="42"/>
      <c r="D46" s="42"/>
      <c r="E46" s="42"/>
      <c r="F46" s="124"/>
      <c r="G46" s="124"/>
    </row>
    <row r="47" spans="2:7" ht="14.25" x14ac:dyDescent="0.15">
      <c r="B47" s="262"/>
      <c r="E47" s="8"/>
    </row>
  </sheetData>
  <mergeCells count="5">
    <mergeCell ref="B3:D3"/>
    <mergeCell ref="B4:B21"/>
    <mergeCell ref="C4:D4"/>
    <mergeCell ref="B25:B42"/>
    <mergeCell ref="C25:D25"/>
  </mergeCells>
  <phoneticPr fontId="2"/>
  <printOptions horizontalCentered="1"/>
  <pageMargins left="0.70866141732283472" right="0.70866141732283472" top="0.74803149606299213" bottom="0.74803149606299213" header="0.31496062992125984" footer="0.51181102362204722"/>
  <pageSetup paperSize="9" firstPageNumber="4294963191" orientation="portrait" r:id="rId1"/>
  <headerFooter differentOddEven="1" alignWithMargins="0">
    <oddFooter>&amp;C&amp;"ＭＳ Ｐ明朝,標準"&amp;A</oddFooter>
    <evenFooter>&amp;C&amp;"ＭＳ Ｐ明朝,標準"21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15</vt:lpstr>
      <vt:lpstr>16</vt:lpstr>
      <vt:lpstr>17</vt:lpstr>
      <vt:lpstr>18</vt:lpstr>
      <vt:lpstr>19</vt:lpstr>
      <vt:lpstr>20,21</vt:lpstr>
      <vt:lpstr>22,23</vt:lpstr>
      <vt:lpstr>24</vt:lpstr>
      <vt:lpstr>25</vt:lpstr>
      <vt:lpstr>26</vt:lpstr>
      <vt:lpstr>27</vt:lpstr>
      <vt:lpstr>'15'!Print_Area</vt:lpstr>
      <vt:lpstr>'16'!Print_Area</vt:lpstr>
      <vt:lpstr>'17'!Print_Area</vt:lpstr>
      <vt:lpstr>'18'!Print_Area</vt:lpstr>
      <vt:lpstr>'19'!Print_Area</vt:lpstr>
      <vt:lpstr>'20,21'!Print_Area</vt:lpstr>
      <vt:lpstr>'22,23'!Print_Area</vt:lpstr>
      <vt:lpstr>'24'!Print_Area</vt:lpstr>
      <vt:lpstr>'25'!Print_Area</vt:lpstr>
      <vt:lpstr>'26'!Print_Area</vt:lpstr>
      <vt:lpstr>'27'!Print_Area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2025-03-07T04:16:16Z</cp:lastPrinted>
  <dcterms:created xsi:type="dcterms:W3CDTF">2025-03-07T04:16:01Z</dcterms:created>
  <dcterms:modified xsi:type="dcterms:W3CDTF">2025-03-10T00:14:21Z</dcterms:modified>
</cp:coreProperties>
</file>