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933C2F63-ECBE-42BD-9FEF-6D854C4DA420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37" sheetId="134" r:id="rId1"/>
    <sheet name="38" sheetId="53" r:id="rId2"/>
    <sheet name="39" sheetId="52" r:id="rId3"/>
    <sheet name="40" sheetId="54" r:id="rId4"/>
  </sheets>
  <definedNames>
    <definedName name="_xlnm.Print_Area" localSheetId="0">'37'!$A$1:$O$57</definedName>
    <definedName name="_xlnm.Print_Area" localSheetId="1">'38'!$B$1:$M$53</definedName>
    <definedName name="_xlnm.Print_Area" localSheetId="2">'39'!$B$1:$I$51</definedName>
    <definedName name="_xlnm.Print_Area" localSheetId="3">'40'!$B$1:$S$50</definedName>
    <definedName name="Z_499EFEED_8286_4845_A121_435A7A306641_.wvu.PrintArea" localSheetId="1" hidden="1">'38'!$B$1:$M$53</definedName>
    <definedName name="Z_499EFEED_8286_4845_A121_435A7A306641_.wvu.PrintArea" localSheetId="2" hidden="1">'39'!$B$1:$I$51</definedName>
    <definedName name="Z_499EFEED_8286_4845_A121_435A7A306641_.wvu.PrintArea" localSheetId="3" hidden="1">'40'!$B$1:$O$50</definedName>
    <definedName name="Z_499EFEED_8286_4845_A121_435A7A306641_.wvu.Rows" localSheetId="1" hidden="1">'38'!$5:$17,'38'!$51:$51,'38'!#REF!</definedName>
    <definedName name="Z_499EFEED_8286_4845_A121_435A7A306641_.wvu.Rows" localSheetId="2" hidden="1">'39'!$78:$78</definedName>
    <definedName name="Z_499EFEED_8286_4845_A121_435A7A306641_.wvu.Rows" localSheetId="3" hidden="1">'40'!#REF!</definedName>
    <definedName name="Z_CD237F93_D507_46A3_BD78_34D8B99092D1_.wvu.PrintArea" localSheetId="1" hidden="1">'38'!$B$1:$M$53</definedName>
    <definedName name="Z_CD237F93_D507_46A3_BD78_34D8B99092D1_.wvu.PrintArea" localSheetId="2" hidden="1">'39'!$B$1:$I$51</definedName>
    <definedName name="Z_CD237F93_D507_46A3_BD78_34D8B99092D1_.wvu.PrintArea" localSheetId="3" hidden="1">'40'!$B$1:$O$50</definedName>
    <definedName name="Z_CD237F93_D507_46A3_BD78_34D8B99092D1_.wvu.Rows" localSheetId="1" hidden="1">'38'!$5:$17,'38'!$51:$51,'38'!#REF!</definedName>
    <definedName name="Z_CD237F93_D507_46A3_BD78_34D8B99092D1_.wvu.Rows" localSheetId="2" hidden="1">'39'!$78:$78</definedName>
    <definedName name="Z_CD237F93_D507_46A3_BD78_34D8B99092D1_.wvu.Rows" localSheetId="3" hidden="1">'40'!#REF!</definedName>
    <definedName name="Z_E2CC9FC4_0BC0_436E_ADCD_359C2FAFDB29_.wvu.PrintArea" localSheetId="1" hidden="1">'38'!$B$1:$M$53</definedName>
    <definedName name="Z_E2CC9FC4_0BC0_436E_ADCD_359C2FAFDB29_.wvu.PrintArea" localSheetId="2" hidden="1">'39'!$B$1:$I$51</definedName>
    <definedName name="Z_E2CC9FC4_0BC0_436E_ADCD_359C2FAFDB29_.wvu.PrintArea" localSheetId="3" hidden="1">'40'!$B$1:$O$50</definedName>
    <definedName name="Z_E2CC9FC4_0BC0_436E_ADCD_359C2FAFDB29_.wvu.Rows" localSheetId="1" hidden="1">'38'!$5:$17,'38'!$51:$51,'38'!#REF!</definedName>
    <definedName name="Z_E2CC9FC4_0BC0_436E_ADCD_359C2FAFDB29_.wvu.Rows" localSheetId="2" hidden="1">'39'!$78:$78</definedName>
    <definedName name="Z_E2CC9FC4_0BC0_436E_ADCD_359C2FAFDB29_.wvu.Rows" localSheetId="3" hidden="1">'40'!#REF!</definedName>
    <definedName name="Z_E6102C81_66EB_431A_8D8E_4AF70093C129_.wvu.PrintArea" localSheetId="1" hidden="1">'38'!$B$1:$M$53</definedName>
    <definedName name="Z_E6102C81_66EB_431A_8D8E_4AF70093C129_.wvu.PrintArea" localSheetId="2" hidden="1">'39'!$B$1:$I$51</definedName>
    <definedName name="Z_E6102C81_66EB_431A_8D8E_4AF70093C129_.wvu.PrintArea" localSheetId="3" hidden="1">'40'!$B$1:$O$50</definedName>
    <definedName name="Z_E6102C81_66EB_431A_8D8E_4AF70093C129_.wvu.Rows" localSheetId="1" hidden="1">'38'!$5:$17,'38'!$51:$51,'38'!#REF!</definedName>
    <definedName name="Z_E6102C81_66EB_431A_8D8E_4AF70093C129_.wvu.Rows" localSheetId="2" hidden="1">'39'!$78:$78</definedName>
    <definedName name="Z_E6102C81_66EB_431A_8D8E_4AF70093C129_.wvu.Rows" localSheetId="3" hidden="1">'40'!#REF!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S47" i="54" l="1"/>
  <c r="S46" i="54"/>
  <c r="S45" i="54"/>
  <c r="S44" i="54"/>
  <c r="S43" i="54"/>
  <c r="S42" i="54"/>
  <c r="S41" i="54"/>
  <c r="S40" i="54"/>
  <c r="S39" i="54"/>
  <c r="S38" i="54"/>
  <c r="S37" i="54"/>
  <c r="S36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S7" i="54"/>
  <c r="K6" i="54"/>
  <c r="L47" i="54"/>
  <c r="L46" i="54"/>
  <c r="L45" i="54"/>
  <c r="L44" i="54"/>
  <c r="L43" i="54"/>
  <c r="L42" i="54"/>
  <c r="L41" i="54"/>
  <c r="L40" i="54"/>
  <c r="L39" i="54"/>
  <c r="L38" i="54"/>
  <c r="L37" i="54"/>
  <c r="L36" i="54"/>
  <c r="L35" i="54"/>
  <c r="L34" i="54"/>
  <c r="L33" i="54"/>
  <c r="L32" i="54"/>
  <c r="L31" i="54"/>
  <c r="L30" i="54"/>
  <c r="L29" i="54"/>
  <c r="L28" i="54"/>
  <c r="L27" i="54"/>
  <c r="L26" i="54"/>
  <c r="L25" i="54"/>
  <c r="L24" i="54"/>
  <c r="L23" i="54"/>
  <c r="L22" i="54"/>
  <c r="L21" i="54"/>
  <c r="L20" i="54"/>
  <c r="L19" i="54"/>
  <c r="L18" i="54"/>
  <c r="L17" i="54"/>
  <c r="L16" i="54"/>
  <c r="L15" i="54"/>
  <c r="L14" i="54"/>
  <c r="L13" i="54"/>
  <c r="L12" i="54"/>
  <c r="L11" i="54"/>
  <c r="L10" i="54"/>
  <c r="L9" i="54"/>
  <c r="L8" i="54"/>
  <c r="L7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1" i="54"/>
  <c r="G12" i="54"/>
  <c r="G10" i="54"/>
  <c r="G9" i="54"/>
  <c r="G8" i="54"/>
  <c r="G7" i="54"/>
  <c r="Q6" i="54"/>
  <c r="Q5" i="54" s="1"/>
  <c r="J6" i="54"/>
  <c r="J5" i="54" s="1"/>
  <c r="E6" i="54"/>
  <c r="E5" i="54" s="1"/>
  <c r="K23" i="53"/>
  <c r="L6" i="54" l="1"/>
  <c r="H4" i="52" l="1"/>
  <c r="C4" i="52" l="1"/>
  <c r="I4" i="52"/>
  <c r="G4" i="52"/>
  <c r="F4" i="52"/>
  <c r="E4" i="52"/>
  <c r="D4" i="52"/>
  <c r="K24" i="53" l="1"/>
  <c r="K22" i="53"/>
  <c r="K21" i="53"/>
  <c r="K20" i="53"/>
  <c r="K19" i="53"/>
  <c r="K48" i="53"/>
  <c r="K47" i="53"/>
  <c r="K46" i="53"/>
  <c r="K45" i="53"/>
  <c r="K44" i="53"/>
  <c r="K43" i="53"/>
  <c r="K42" i="53"/>
  <c r="K41" i="53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5" i="53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R6" i="54" l="1"/>
  <c r="K5" i="54"/>
  <c r="L5" i="54" s="1"/>
  <c r="F6" i="54"/>
  <c r="G6" i="54" s="1"/>
  <c r="R5" i="54" l="1"/>
  <c r="S5" i="54" s="1"/>
  <c r="S6" i="54"/>
  <c r="F5" i="54"/>
  <c r="G5" i="54" s="1"/>
  <c r="N5" i="54" l="1"/>
  <c r="O5" i="54" l="1"/>
  <c r="I5" i="54"/>
  <c r="D5" i="54"/>
  <c r="O6" i="54"/>
  <c r="O7" i="54"/>
  <c r="O12" i="54" l="1"/>
  <c r="O11" i="54"/>
  <c r="O10" i="54"/>
  <c r="O9" i="54"/>
  <c r="O8" i="54"/>
  <c r="E15" i="53" l="1"/>
  <c r="E14" i="53"/>
  <c r="E13" i="53"/>
  <c r="E12" i="53"/>
  <c r="E11" i="53"/>
  <c r="E9" i="53"/>
  <c r="E8" i="53"/>
  <c r="E7" i="53"/>
  <c r="E6" i="53"/>
  <c r="E5" i="53"/>
</calcChain>
</file>

<file path=xl/sharedStrings.xml><?xml version="1.0" encoding="utf-8"?>
<sst xmlns="http://schemas.openxmlformats.org/spreadsheetml/2006/main" count="290" uniqueCount="200">
  <si>
    <t>男</t>
  </si>
  <si>
    <t>女</t>
  </si>
  <si>
    <t>-</t>
  </si>
  <si>
    <t>事業所数</t>
  </si>
  <si>
    <t>金額単位：万円</t>
  </si>
  <si>
    <t>年  　次
業 種 別</t>
  </si>
  <si>
    <t>従業者数（人）</t>
  </si>
  <si>
    <t>生 産 額</t>
  </si>
  <si>
    <t>付加価値額</t>
  </si>
  <si>
    <t>合 計</t>
  </si>
  <si>
    <t>*11年より</t>
  </si>
  <si>
    <t>繊維</t>
  </si>
  <si>
    <t>印刷</t>
  </si>
  <si>
    <t>化学</t>
  </si>
  <si>
    <t>なめし革</t>
  </si>
  <si>
    <t>鉄鋼</t>
  </si>
  <si>
    <t>非鉄金属</t>
  </si>
  <si>
    <t>電子部品</t>
  </si>
  <si>
    <t xml:space="preserve">   敷地面積・建築面積・工業用水・有形固定資産投資総額は従業者３０人以上の事業所の集計</t>
  </si>
  <si>
    <t>市  名</t>
  </si>
  <si>
    <t>製造品出荷額等（万円）</t>
  </si>
  <si>
    <t>増減数</t>
  </si>
  <si>
    <t>増減額</t>
  </si>
  <si>
    <t>県    計</t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</si>
  <si>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</si>
  <si>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</si>
  <si>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</si>
  <si>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飲料</t>
    <phoneticPr fontId="8"/>
  </si>
  <si>
    <t>木材</t>
    <phoneticPr fontId="8"/>
  </si>
  <si>
    <t>家具</t>
    <phoneticPr fontId="8"/>
  </si>
  <si>
    <t>紙・パルプ</t>
    <rPh sb="0" eb="1">
      <t>カミ</t>
    </rPh>
    <phoneticPr fontId="8"/>
  </si>
  <si>
    <t>石油</t>
    <phoneticPr fontId="8"/>
  </si>
  <si>
    <t>食料品</t>
    <rPh sb="2" eb="3">
      <t>ヒン</t>
    </rPh>
    <phoneticPr fontId="8"/>
  </si>
  <si>
    <t>プラスチック</t>
    <phoneticPr fontId="8"/>
  </si>
  <si>
    <t>ゴム</t>
    <phoneticPr fontId="8"/>
  </si>
  <si>
    <t>窯業</t>
    <phoneticPr fontId="8"/>
  </si>
  <si>
    <t>金属</t>
    <phoneticPr fontId="8"/>
  </si>
  <si>
    <t>はん用機器</t>
    <rPh sb="3" eb="5">
      <t>キキ</t>
    </rPh>
    <phoneticPr fontId="8"/>
  </si>
  <si>
    <t>生産用機器</t>
    <rPh sb="3" eb="5">
      <t>キキ</t>
    </rPh>
    <phoneticPr fontId="8"/>
  </si>
  <si>
    <t>業務用機器</t>
    <rPh sb="3" eb="5">
      <t>キキ</t>
    </rPh>
    <phoneticPr fontId="8"/>
  </si>
  <si>
    <t>電気機器</t>
    <rPh sb="2" eb="4">
      <t>キキ</t>
    </rPh>
    <phoneticPr fontId="8"/>
  </si>
  <si>
    <t>情報機器</t>
    <rPh sb="2" eb="4">
      <t>キキ</t>
    </rPh>
    <phoneticPr fontId="8"/>
  </si>
  <si>
    <t>輸送用機器</t>
    <rPh sb="2" eb="3">
      <t>ヨウ</t>
    </rPh>
    <rPh sb="3" eb="5">
      <t>キキ</t>
    </rPh>
    <phoneticPr fontId="8"/>
  </si>
  <si>
    <t>その他</t>
    <phoneticPr fontId="8"/>
  </si>
  <si>
    <t>注）1 従業者4人以上の事業所の集計。</t>
    <phoneticPr fontId="8"/>
  </si>
  <si>
    <t>平成29年</t>
    <rPh sb="0" eb="2">
      <t>ヘイセイ</t>
    </rPh>
    <rPh sb="4" eb="5">
      <t>ネン</t>
    </rPh>
    <phoneticPr fontId="8"/>
  </si>
  <si>
    <t>28年</t>
    <rPh sb="2" eb="3">
      <t>ネン</t>
    </rPh>
    <phoneticPr fontId="8"/>
  </si>
  <si>
    <t>29年</t>
    <rPh sb="2" eb="3">
      <t>ネン</t>
    </rPh>
    <phoneticPr fontId="8"/>
  </si>
  <si>
    <t>平成30年</t>
    <rPh sb="0" eb="2">
      <t>ヘイセイ</t>
    </rPh>
    <rPh sb="4" eb="5">
      <t>ネン</t>
    </rPh>
    <phoneticPr fontId="8"/>
  </si>
  <si>
    <t>資料：企画経営課（工業統計調査（6月1日現在））</t>
    <rPh sb="20" eb="22">
      <t>ゲンザイ</t>
    </rPh>
    <phoneticPr fontId="8"/>
  </si>
  <si>
    <t>資料：企画経営課（工業統計調査（6月1日現在））</t>
    <rPh sb="17" eb="18">
      <t>ガツ</t>
    </rPh>
    <rPh sb="19" eb="20">
      <t>ニチ</t>
    </rPh>
    <rPh sb="20" eb="22">
      <t>ゲンザイ</t>
    </rPh>
    <phoneticPr fontId="8"/>
  </si>
  <si>
    <t>注）休業中、操業準備中及び操業開始後未出荷の事業所を含む。</t>
    <phoneticPr fontId="8"/>
  </si>
  <si>
    <t>令和元年</t>
    <rPh sb="0" eb="2">
      <t>レイワ</t>
    </rPh>
    <rPh sb="2" eb="4">
      <t>ガンネン</t>
    </rPh>
    <phoneticPr fontId="8"/>
  </si>
  <si>
    <t>令和２年</t>
    <rPh sb="0" eb="2">
      <t>レイワ</t>
    </rPh>
    <rPh sb="3" eb="4">
      <t>ネン</t>
    </rPh>
    <phoneticPr fontId="8"/>
  </si>
  <si>
    <t>目次</t>
    <rPh sb="0" eb="2">
      <t>モクジ</t>
    </rPh>
    <phoneticPr fontId="8"/>
  </si>
  <si>
    <t>令和元年</t>
    <rPh sb="0" eb="2">
      <t>レイワ</t>
    </rPh>
    <rPh sb="2" eb="3">
      <t>モト</t>
    </rPh>
    <rPh sb="3" eb="4">
      <t>ネン</t>
    </rPh>
    <phoneticPr fontId="8"/>
  </si>
  <si>
    <t>X</t>
    <phoneticPr fontId="8"/>
  </si>
  <si>
    <t>X</t>
    <phoneticPr fontId="8"/>
  </si>
  <si>
    <t>X</t>
    <phoneticPr fontId="8"/>
  </si>
  <si>
    <t>X</t>
    <phoneticPr fontId="8"/>
  </si>
  <si>
    <t>X</t>
    <phoneticPr fontId="8"/>
  </si>
  <si>
    <t>X</t>
    <phoneticPr fontId="8"/>
  </si>
  <si>
    <t>X</t>
    <phoneticPr fontId="8"/>
  </si>
  <si>
    <t>X</t>
    <phoneticPr fontId="8"/>
  </si>
  <si>
    <t>令和元年</t>
    <rPh sb="0" eb="2">
      <t>レイワ</t>
    </rPh>
    <rPh sb="2" eb="4">
      <t>ガンネン</t>
    </rPh>
    <rPh sb="3" eb="4">
      <t>ネン</t>
    </rPh>
    <phoneticPr fontId="8"/>
  </si>
  <si>
    <t>19年</t>
    <rPh sb="2" eb="3">
      <t>ネン</t>
    </rPh>
    <phoneticPr fontId="8"/>
  </si>
  <si>
    <t>20年</t>
    <rPh sb="2" eb="3">
      <t>ネン</t>
    </rPh>
    <phoneticPr fontId="8"/>
  </si>
  <si>
    <t>24年</t>
    <rPh sb="2" eb="3">
      <t>ネン</t>
    </rPh>
    <phoneticPr fontId="8"/>
  </si>
  <si>
    <t>中央一丁目</t>
  </si>
  <si>
    <t>中央二丁目</t>
  </si>
  <si>
    <t>中央三丁目</t>
  </si>
  <si>
    <t>中央四丁目</t>
  </si>
  <si>
    <t>八潮一丁目</t>
  </si>
  <si>
    <t>八潮二丁目</t>
  </si>
  <si>
    <t>八潮三丁目</t>
  </si>
  <si>
    <t>八潮四丁目</t>
  </si>
  <si>
    <t>八潮五丁目</t>
  </si>
  <si>
    <t>八潮六丁目</t>
  </si>
  <si>
    <t>八潮七丁目</t>
  </si>
  <si>
    <t>八潮八丁目</t>
  </si>
  <si>
    <t>緑町一丁目</t>
  </si>
  <si>
    <t>緑町二丁目</t>
  </si>
  <si>
    <t>緑町三丁目</t>
  </si>
  <si>
    <t>緑町四丁目</t>
  </si>
  <si>
    <t>緑町五丁目</t>
  </si>
  <si>
    <t>大瀬一丁目</t>
  </si>
  <si>
    <t>大瀬二丁目</t>
  </si>
  <si>
    <t>大瀬三丁目</t>
  </si>
  <si>
    <t>大瀬四丁目</t>
  </si>
  <si>
    <t>大瀬五丁目</t>
  </si>
  <si>
    <t>大瀬六丁目</t>
  </si>
  <si>
    <t>茜町一丁目</t>
  </si>
  <si>
    <t>大字八條</t>
  </si>
  <si>
    <t>大字鶴ヶ曽根</t>
  </si>
  <si>
    <t>大字小作田</t>
  </si>
  <si>
    <t>大字松之木</t>
  </si>
  <si>
    <t>大字伊草</t>
  </si>
  <si>
    <t>大字新町</t>
  </si>
  <si>
    <t>大字二丁目</t>
  </si>
  <si>
    <t>大字木曽根</t>
  </si>
  <si>
    <t>大字南川崎</t>
  </si>
  <si>
    <t>大字伊勢野</t>
  </si>
  <si>
    <t>大字大瀬</t>
  </si>
  <si>
    <t>大字古新田</t>
  </si>
  <si>
    <t>大字垳</t>
  </si>
  <si>
    <t>大字上馬場</t>
  </si>
  <si>
    <t>大字中馬場</t>
  </si>
  <si>
    <t>大字大原</t>
  </si>
  <si>
    <t>大字大曽根</t>
  </si>
  <si>
    <t>大字浮塚</t>
  </si>
  <si>
    <t>大字西袋</t>
  </si>
  <si>
    <t>大字柳之宮</t>
  </si>
  <si>
    <t>大字南後谷</t>
  </si>
  <si>
    <t>平成25年</t>
    <rPh sb="0" eb="2">
      <t>ヘイセイ</t>
    </rPh>
    <rPh sb="4" eb="5">
      <t>ネン</t>
    </rPh>
    <phoneticPr fontId="0"/>
  </si>
  <si>
    <t>29年</t>
    <rPh sb="2" eb="3">
      <t>ネン</t>
    </rPh>
    <phoneticPr fontId="8"/>
  </si>
  <si>
    <t>30年</t>
    <rPh sb="2" eb="3">
      <t>ネン</t>
    </rPh>
    <phoneticPr fontId="8"/>
  </si>
  <si>
    <t>令和元年</t>
    <rPh sb="0" eb="2">
      <t>レイワ</t>
    </rPh>
    <rPh sb="2" eb="3">
      <t>モト</t>
    </rPh>
    <rPh sb="3" eb="4">
      <t>ネン</t>
    </rPh>
    <phoneticPr fontId="0"/>
  </si>
  <si>
    <t>平成7年</t>
    <rPh sb="3" eb="4">
      <t>ネン</t>
    </rPh>
    <phoneticPr fontId="8"/>
  </si>
  <si>
    <t>8年</t>
    <rPh sb="1" eb="2">
      <t>ネン</t>
    </rPh>
    <phoneticPr fontId="8"/>
  </si>
  <si>
    <t>9年</t>
    <rPh sb="1" eb="2">
      <t>ネン</t>
    </rPh>
    <phoneticPr fontId="8"/>
  </si>
  <si>
    <t>10年</t>
    <rPh sb="2" eb="3">
      <t>ネン</t>
    </rPh>
    <phoneticPr fontId="8"/>
  </si>
  <si>
    <t>11年</t>
    <rPh sb="2" eb="3">
      <t>ネン</t>
    </rPh>
    <phoneticPr fontId="8"/>
  </si>
  <si>
    <t>12年</t>
    <rPh sb="2" eb="3">
      <t>ネン</t>
    </rPh>
    <phoneticPr fontId="8"/>
  </si>
  <si>
    <t>13年</t>
    <rPh sb="2" eb="3">
      <t>ネン</t>
    </rPh>
    <phoneticPr fontId="8"/>
  </si>
  <si>
    <t>14年</t>
    <rPh sb="2" eb="3">
      <t>ネン</t>
    </rPh>
    <phoneticPr fontId="8"/>
  </si>
  <si>
    <t>15年</t>
    <rPh sb="2" eb="3">
      <t>ネン</t>
    </rPh>
    <phoneticPr fontId="8"/>
  </si>
  <si>
    <t>16年</t>
    <rPh sb="2" eb="3">
      <t>ネン</t>
    </rPh>
    <phoneticPr fontId="8"/>
  </si>
  <si>
    <t>17年</t>
    <rPh sb="2" eb="3">
      <t>ネン</t>
    </rPh>
    <phoneticPr fontId="8"/>
  </si>
  <si>
    <t>09</t>
    <phoneticPr fontId="8"/>
  </si>
  <si>
    <t>製造品</t>
    <rPh sb="0" eb="3">
      <t>セイゾウヒン</t>
    </rPh>
    <phoneticPr fontId="8"/>
  </si>
  <si>
    <t>出荷額等(千万)</t>
    <rPh sb="0" eb="2">
      <t>シュッカ</t>
    </rPh>
    <rPh sb="2" eb="3">
      <t>ガク</t>
    </rPh>
    <rPh sb="3" eb="4">
      <t>ナド</t>
    </rPh>
    <rPh sb="5" eb="7">
      <t>センマン</t>
    </rPh>
    <phoneticPr fontId="8"/>
  </si>
  <si>
    <t>５　工　　業</t>
    <rPh sb="2" eb="3">
      <t>コウ</t>
    </rPh>
    <rPh sb="5" eb="6">
      <t>ギョウ</t>
    </rPh>
    <phoneticPr fontId="8"/>
  </si>
  <si>
    <t>総　　数</t>
    <rPh sb="0" eb="1">
      <t>ソウ</t>
    </rPh>
    <rPh sb="3" eb="4">
      <t>スウ</t>
    </rPh>
    <phoneticPr fontId="8"/>
  </si>
  <si>
    <t>町　　名</t>
    <rPh sb="0" eb="1">
      <t>チョウ</t>
    </rPh>
    <rPh sb="3" eb="4">
      <t>ナ</t>
    </rPh>
    <phoneticPr fontId="8"/>
  </si>
  <si>
    <t>　　川  越  市</t>
    <phoneticPr fontId="8"/>
  </si>
  <si>
    <t>　　さいたま市</t>
    <phoneticPr fontId="8"/>
  </si>
  <si>
    <t>　　熊  谷  市</t>
    <phoneticPr fontId="8"/>
  </si>
  <si>
    <t>　　川  口  市</t>
    <phoneticPr fontId="8"/>
  </si>
  <si>
    <t>　　行  田  市</t>
    <phoneticPr fontId="8"/>
  </si>
  <si>
    <t>　　秩  父  市</t>
    <phoneticPr fontId="8"/>
  </si>
  <si>
    <t>　　所  沢  市</t>
    <phoneticPr fontId="8"/>
  </si>
  <si>
    <t>　　飯  能  市</t>
    <phoneticPr fontId="8"/>
  </si>
  <si>
    <t>　　加  須  市</t>
    <phoneticPr fontId="8"/>
  </si>
  <si>
    <t>　　本  庄  市</t>
    <phoneticPr fontId="8"/>
  </si>
  <si>
    <t>　  東 松 山 市</t>
    <phoneticPr fontId="8"/>
  </si>
  <si>
    <t>　　春 日 部 市</t>
    <phoneticPr fontId="8"/>
  </si>
  <si>
    <t>　　狭  山  市</t>
    <phoneticPr fontId="8"/>
  </si>
  <si>
    <t>　　羽  生  市</t>
    <phoneticPr fontId="8"/>
  </si>
  <si>
    <t>　　鴻  巣  市</t>
    <phoneticPr fontId="8"/>
  </si>
  <si>
    <t>　　深  谷  市</t>
    <phoneticPr fontId="8"/>
  </si>
  <si>
    <t>　　上  尾  市</t>
    <phoneticPr fontId="8"/>
  </si>
  <si>
    <t>　　草  加  市</t>
    <phoneticPr fontId="8"/>
  </si>
  <si>
    <t>　　越  谷  市</t>
    <phoneticPr fontId="8"/>
  </si>
  <si>
    <t>　　蕨      市</t>
    <phoneticPr fontId="8"/>
  </si>
  <si>
    <t>　　戸  田  市</t>
    <phoneticPr fontId="8"/>
  </si>
  <si>
    <t>　　入  間  市</t>
    <phoneticPr fontId="8"/>
  </si>
  <si>
    <t>　　朝  霞  市</t>
    <phoneticPr fontId="8"/>
  </si>
  <si>
    <t>　　志  木  市</t>
    <phoneticPr fontId="8"/>
  </si>
  <si>
    <t>　　和  光  市</t>
    <phoneticPr fontId="8"/>
  </si>
  <si>
    <t>　　新  座  市</t>
    <phoneticPr fontId="8"/>
  </si>
  <si>
    <t>　　桶  川  市</t>
    <phoneticPr fontId="8"/>
  </si>
  <si>
    <t>　　久  喜  市</t>
    <phoneticPr fontId="8"/>
  </si>
  <si>
    <t>　　北  本  市</t>
    <phoneticPr fontId="8"/>
  </si>
  <si>
    <t>　　八 潮 市</t>
    <phoneticPr fontId="8"/>
  </si>
  <si>
    <t>　　富 士 見 市</t>
    <phoneticPr fontId="8"/>
  </si>
  <si>
    <t>　　三  郷  市</t>
    <phoneticPr fontId="8"/>
  </si>
  <si>
    <t>　　蓮  田  市</t>
    <phoneticPr fontId="8"/>
  </si>
  <si>
    <t>　　坂  戸  市</t>
    <phoneticPr fontId="8"/>
  </si>
  <si>
    <t>　　幸  手  市</t>
    <phoneticPr fontId="8"/>
  </si>
  <si>
    <t>　　鶴 ヶ 島 市</t>
    <phoneticPr fontId="8"/>
  </si>
  <si>
    <t>　　日  高  市</t>
    <phoneticPr fontId="8"/>
  </si>
  <si>
    <t>　　吉  川  市</t>
    <phoneticPr fontId="8"/>
  </si>
  <si>
    <t>　　ふじみ野市</t>
    <phoneticPr fontId="8"/>
  </si>
  <si>
    <t>　　白　岡　市</t>
    <rPh sb="2" eb="3">
      <t>シロ</t>
    </rPh>
    <rPh sb="4" eb="5">
      <t>オカ</t>
    </rPh>
    <rPh sb="6" eb="7">
      <t>シ</t>
    </rPh>
    <phoneticPr fontId="8"/>
  </si>
  <si>
    <t>原材料</t>
    <phoneticPr fontId="8"/>
  </si>
  <si>
    <t>使用額等</t>
    <phoneticPr fontId="8"/>
  </si>
  <si>
    <t>製造品</t>
    <phoneticPr fontId="8"/>
  </si>
  <si>
    <t>出荷額等</t>
    <phoneticPr fontId="8"/>
  </si>
  <si>
    <t>現金給与</t>
    <phoneticPr fontId="8"/>
  </si>
  <si>
    <t>総額</t>
    <phoneticPr fontId="8"/>
  </si>
  <si>
    <t>　町　村　計</t>
    <phoneticPr fontId="8"/>
  </si>
  <si>
    <t>　市 　 　計</t>
    <phoneticPr fontId="8"/>
  </si>
  <si>
    <t>５－２　町名別事業所数</t>
    <rPh sb="10" eb="11">
      <t>スウ</t>
    </rPh>
    <phoneticPr fontId="8"/>
  </si>
  <si>
    <t>５－３　県内各市の事業所数・従業者数・製造品出荷額等</t>
    <phoneticPr fontId="8"/>
  </si>
  <si>
    <t>従業者数（人）</t>
    <phoneticPr fontId="8"/>
  </si>
  <si>
    <t>事業所数</t>
    <phoneticPr fontId="8"/>
  </si>
  <si>
    <t>目次</t>
    <rPh sb="0" eb="2">
      <t>モクジ</t>
    </rPh>
    <phoneticPr fontId="8"/>
  </si>
  <si>
    <t>注）１ 従業者4人以上の事業所の集計。</t>
    <phoneticPr fontId="8"/>
  </si>
  <si>
    <t>　　２ 従業者とは「個人業主」、「無給家族従業者」、「有給役員」、「常用雇用者」の計で、臨時雇用者は除く。</t>
    <rPh sb="44" eb="46">
      <t>リンジ</t>
    </rPh>
    <rPh sb="46" eb="49">
      <t>コヨウシャ</t>
    </rPh>
    <rPh sb="50" eb="51">
      <t>ノゾ</t>
    </rPh>
    <phoneticPr fontId="8"/>
  </si>
  <si>
    <t>５－１　工業の推移及び産業（中分類）別結果表</t>
    <rPh sb="11" eb="13">
      <t>サンギョウ</t>
    </rPh>
    <rPh sb="14" eb="17">
      <t>チュウブンルイ</t>
    </rPh>
    <rPh sb="18" eb="19">
      <t>ベツ</t>
    </rPh>
    <rPh sb="19" eb="21">
      <t>ケッカ</t>
    </rPh>
    <rPh sb="21" eb="22">
      <t>ヒョウ</t>
    </rPh>
    <phoneticPr fontId="8"/>
  </si>
  <si>
    <t>　　2 平成27年、平成28年は、必要な調査事項を平成28年経済センサス活動調査（6月1日現在）で把握することとしたため、休止。</t>
    <rPh sb="4" eb="6">
      <t>ヘイセイ</t>
    </rPh>
    <rPh sb="8" eb="9">
      <t>ネン</t>
    </rPh>
    <rPh sb="10" eb="12">
      <t>ヘイセイ</t>
    </rPh>
    <rPh sb="14" eb="15">
      <t>ネン</t>
    </rPh>
    <rPh sb="17" eb="19">
      <t>ヒツヨウ</t>
    </rPh>
    <rPh sb="20" eb="22">
      <t>チョウサ</t>
    </rPh>
    <rPh sb="22" eb="24">
      <t>ジコウ</t>
    </rPh>
    <rPh sb="25" eb="27">
      <t>ヘイセイ</t>
    </rPh>
    <rPh sb="29" eb="30">
      <t>ネン</t>
    </rPh>
    <rPh sb="30" eb="32">
      <t>ケイザイ</t>
    </rPh>
    <rPh sb="36" eb="38">
      <t>カツドウ</t>
    </rPh>
    <rPh sb="38" eb="40">
      <t>チョウサ</t>
    </rPh>
    <rPh sb="42" eb="43">
      <t>ガツ</t>
    </rPh>
    <rPh sb="44" eb="45">
      <t>ニチ</t>
    </rPh>
    <rPh sb="45" eb="47">
      <t>ゲンザイ</t>
    </rPh>
    <rPh sb="49" eb="51">
      <t>ハアク</t>
    </rPh>
    <rPh sb="61" eb="63">
      <t>キュウシ</t>
    </rPh>
    <phoneticPr fontId="8"/>
  </si>
  <si>
    <t xml:space="preserve">    3 従業者とは「個人業主」、「無給家族従業者」、「有給役員」、「常用雇用者」の計で、臨時雇用者は除く。</t>
    <rPh sb="12" eb="14">
      <t>コジン</t>
    </rPh>
    <rPh sb="14" eb="15">
      <t>ギョウ</t>
    </rPh>
    <rPh sb="15" eb="16">
      <t>ヌシ</t>
    </rPh>
    <rPh sb="19" eb="21">
      <t>ムキュウ</t>
    </rPh>
    <rPh sb="21" eb="23">
      <t>カゾク</t>
    </rPh>
    <rPh sb="23" eb="25">
      <t>ジュウギョウ</t>
    </rPh>
    <rPh sb="25" eb="26">
      <t>シャ</t>
    </rPh>
    <rPh sb="29" eb="31">
      <t>ユウキュウ</t>
    </rPh>
    <rPh sb="31" eb="33">
      <t>ヤクイン</t>
    </rPh>
    <rPh sb="36" eb="38">
      <t>ジョウヨウ</t>
    </rPh>
    <rPh sb="38" eb="41">
      <t>コヨウシャ</t>
    </rPh>
    <rPh sb="43" eb="44">
      <t>ケイ</t>
    </rPh>
    <rPh sb="46" eb="48">
      <t>リンジ</t>
    </rPh>
    <rPh sb="48" eb="51">
      <t>コヨウシャ</t>
    </rPh>
    <rPh sb="52" eb="53">
      <t>ノゾ</t>
    </rPh>
    <phoneticPr fontId="8"/>
  </si>
  <si>
    <t>資料：企画経営課（工業統計調査（6月1日現在））平成27年、28年は休止</t>
    <rPh sb="20" eb="22">
      <t>ゲンザイ</t>
    </rPh>
    <rPh sb="24" eb="26">
      <t>ヘイセイ</t>
    </rPh>
    <rPh sb="28" eb="29">
      <t>ネン</t>
    </rPh>
    <rPh sb="32" eb="33">
      <t>ネン</t>
    </rPh>
    <rPh sb="34" eb="36">
      <t>キュウシ</t>
    </rPh>
    <phoneticPr fontId="8"/>
  </si>
  <si>
    <t>-</t>
    <phoneticPr fontId="8"/>
  </si>
  <si>
    <t>２年</t>
    <rPh sb="1" eb="2">
      <t>ネン</t>
    </rPh>
    <phoneticPr fontId="0"/>
  </si>
  <si>
    <t>製造品出荷額等（万円）</t>
    <phoneticPr fontId="8"/>
  </si>
  <si>
    <t>事業所数</t>
    <rPh sb="0" eb="4">
      <t>ジギョウショスウ</t>
    </rPh>
    <phoneticPr fontId="8"/>
  </si>
  <si>
    <t>従業者数</t>
    <rPh sb="0" eb="4">
      <t>ジュウギョウシャスウ</t>
    </rPh>
    <phoneticPr fontId="8"/>
  </si>
  <si>
    <t>あ</t>
    <phoneticPr fontId="8"/>
  </si>
  <si>
    <t>い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</si>
</sst>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 "/>
    <numFmt numFmtId="177" formatCode="#,##0;&quot;△ &quot;#,##0"/>
    <numFmt numFmtId="178" formatCode="#,##0_);[Red]\(#,##0\)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8" tint="0.39997558519241921"/>
      <name val="ＭＳ Ｐ明朝"/>
      <family val="1"/>
      <charset val="128"/>
    </font>
    <font>
      <sz val="7"/>
      <name val="ＭＳ Ｐ明朝"/>
      <family val="1"/>
      <charset val="128"/>
    </font>
    <font>
      <b/>
      <sz val="15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9"/>
      <color indexed="12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2">
    <xf numFmtId="0" fontId="0" fillId="0" borderId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0" fillId="0" borderId="0"/>
    <xf numFmtId="38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1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9" fillId="0" borderId="0" applyFont="0" applyFill="0" applyBorder="0" applyAlignment="0" applyProtection="0"/>
  </cellStyleXfs>
  <cellXfs count="192">
    <xf numFmtId="0" fontId="0" fillId="0" borderId="0" xfId="0"/>
    <xf numFmtId="0" fontId="7" fillId="0" borderId="0" xfId="0" applyFont="1"/>
    <xf numFmtId="0" fontId="0" fillId="0" borderId="27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27" xfId="0" applyFont="1" applyBorder="1" applyAlignment="1">
      <alignment horizontal="centerContinuous" vertical="center"/>
    </xf>
    <xf numFmtId="0" fontId="13" fillId="0" borderId="0" xfId="0" applyFont="1" applyAlignment="1"/>
    <xf numFmtId="0" fontId="7" fillId="0" borderId="0" xfId="0" applyFont="1" applyAlignment="1"/>
    <xf numFmtId="0" fontId="16" fillId="0" borderId="0" xfId="2" applyFont="1" applyAlignment="1" applyProtection="1"/>
    <xf numFmtId="0" fontId="0" fillId="0" borderId="0" xfId="0" applyAlignment="1">
      <alignment vertical="center"/>
    </xf>
    <xf numFmtId="0" fontId="19" fillId="0" borderId="0" xfId="0" applyFont="1"/>
    <xf numFmtId="0" fontId="21" fillId="0" borderId="0" xfId="0" applyFont="1"/>
    <xf numFmtId="177" fontId="7" fillId="0" borderId="0" xfId="0" applyNumberFormat="1" applyFont="1"/>
    <xf numFmtId="38" fontId="7" fillId="0" borderId="0" xfId="3" applyFont="1" applyBorder="1"/>
    <xf numFmtId="38" fontId="21" fillId="0" borderId="0" xfId="3" applyFont="1" applyBorder="1"/>
    <xf numFmtId="38" fontId="7" fillId="0" borderId="0" xfId="3" applyFont="1"/>
    <xf numFmtId="0" fontId="15" fillId="0" borderId="0" xfId="0" applyFont="1"/>
    <xf numFmtId="0" fontId="17" fillId="0" borderId="0" xfId="0" applyFont="1"/>
    <xf numFmtId="38" fontId="21" fillId="0" borderId="0" xfId="3" applyFont="1"/>
    <xf numFmtId="38" fontId="21" fillId="0" borderId="11" xfId="3" applyFont="1" applyBorder="1"/>
    <xf numFmtId="38" fontId="19" fillId="0" borderId="0" xfId="3" applyFont="1"/>
    <xf numFmtId="38" fontId="7" fillId="0" borderId="0" xfId="3" applyFont="1" applyAlignment="1">
      <alignment horizontal="right"/>
    </xf>
    <xf numFmtId="0" fontId="17" fillId="2" borderId="7" xfId="0" applyFont="1" applyFill="1" applyBorder="1" applyAlignment="1">
      <alignment horizontal="center" vertical="center"/>
    </xf>
    <xf numFmtId="0" fontId="25" fillId="0" borderId="0" xfId="0" applyFont="1"/>
    <xf numFmtId="0" fontId="17" fillId="2" borderId="29" xfId="0" applyFont="1" applyFill="1" applyBorder="1" applyAlignment="1">
      <alignment horizontal="center" vertical="center" wrapText="1"/>
    </xf>
    <xf numFmtId="0" fontId="22" fillId="0" borderId="0" xfId="0" applyFont="1"/>
    <xf numFmtId="38" fontId="22" fillId="0" borderId="0" xfId="3" applyFont="1"/>
    <xf numFmtId="0" fontId="18" fillId="0" borderId="0" xfId="0" applyFont="1" applyAlignment="1">
      <alignment horizontal="center" vertical="top"/>
    </xf>
    <xf numFmtId="0" fontId="26" fillId="0" borderId="0" xfId="0" applyFont="1"/>
    <xf numFmtId="0" fontId="27" fillId="0" borderId="0" xfId="0" applyFont="1" applyAlignment="1">
      <alignment horizontal="center"/>
    </xf>
    <xf numFmtId="38" fontId="7" fillId="0" borderId="0" xfId="3" applyFont="1" applyFill="1" applyAlignment="1"/>
    <xf numFmtId="0" fontId="27" fillId="0" borderId="0" xfId="0" applyFont="1" applyAlignment="1"/>
    <xf numFmtId="176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38" fontId="7" fillId="0" borderId="0" xfId="3" applyFont="1" applyAlignment="1"/>
    <xf numFmtId="38" fontId="17" fillId="0" borderId="0" xfId="3" applyFont="1"/>
    <xf numFmtId="38" fontId="29" fillId="0" borderId="0" xfId="3" applyFont="1"/>
    <xf numFmtId="0" fontId="29" fillId="0" borderId="0" xfId="0" applyFont="1"/>
    <xf numFmtId="0" fontId="27" fillId="0" borderId="0" xfId="0" applyFont="1"/>
    <xf numFmtId="38" fontId="13" fillId="0" borderId="0" xfId="3" applyFont="1" applyAlignment="1"/>
    <xf numFmtId="178" fontId="7" fillId="0" borderId="0" xfId="0" applyNumberFormat="1" applyFont="1"/>
    <xf numFmtId="38" fontId="7" fillId="0" borderId="0" xfId="0" applyNumberFormat="1" applyFont="1"/>
    <xf numFmtId="0" fontId="30" fillId="0" borderId="0" xfId="3" applyNumberFormat="1" applyFont="1" applyAlignment="1">
      <alignment horizontal="centerContinuous"/>
    </xf>
    <xf numFmtId="177" fontId="30" fillId="0" borderId="0" xfId="3" applyNumberFormat="1" applyFont="1" applyAlignment="1">
      <alignment horizontal="centerContinuous"/>
    </xf>
    <xf numFmtId="0" fontId="31" fillId="0" borderId="0" xfId="0" applyFont="1"/>
    <xf numFmtId="177" fontId="23" fillId="0" borderId="0" xfId="3" applyNumberFormat="1" applyFont="1"/>
    <xf numFmtId="177" fontId="23" fillId="0" borderId="0" xfId="3" applyNumberFormat="1" applyFont="1" applyFill="1"/>
    <xf numFmtId="177" fontId="7" fillId="0" borderId="0" xfId="3" applyNumberFormat="1" applyFont="1"/>
    <xf numFmtId="177" fontId="7" fillId="0" borderId="0" xfId="3" applyNumberFormat="1" applyFont="1" applyAlignment="1">
      <alignment horizontal="right"/>
    </xf>
    <xf numFmtId="177" fontId="17" fillId="0" borderId="0" xfId="3" applyNumberFormat="1" applyFont="1"/>
    <xf numFmtId="177" fontId="7" fillId="0" borderId="0" xfId="9" applyNumberFormat="1" applyFont="1" applyFill="1" applyBorder="1" applyAlignment="1"/>
    <xf numFmtId="177" fontId="21" fillId="0" borderId="0" xfId="3" applyNumberFormat="1" applyFont="1"/>
    <xf numFmtId="0" fontId="32" fillId="0" borderId="0" xfId="0" applyFont="1"/>
    <xf numFmtId="177" fontId="32" fillId="0" borderId="0" xfId="9" applyNumberFormat="1" applyFont="1" applyFill="1" applyBorder="1" applyAlignment="1"/>
    <xf numFmtId="0" fontId="33" fillId="0" borderId="0" xfId="2" applyFont="1" applyAlignment="1" applyProtection="1"/>
    <xf numFmtId="177" fontId="21" fillId="0" borderId="0" xfId="3" applyNumberFormat="1" applyFont="1" applyBorder="1"/>
    <xf numFmtId="0" fontId="21" fillId="2" borderId="7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38" fontId="21" fillId="0" borderId="14" xfId="3" applyFont="1" applyBorder="1"/>
    <xf numFmtId="38" fontId="21" fillId="0" borderId="30" xfId="3" applyFont="1" applyBorder="1"/>
    <xf numFmtId="177" fontId="21" fillId="0" borderId="0" xfId="0" applyNumberFormat="1" applyFont="1" applyBorder="1"/>
    <xf numFmtId="178" fontId="21" fillId="0" borderId="0" xfId="0" applyNumberFormat="1" applyFont="1" applyBorder="1"/>
    <xf numFmtId="177" fontId="21" fillId="0" borderId="0" xfId="3" applyNumberFormat="1" applyFont="1" applyBorder="1" applyAlignment="1">
      <alignment horizontal="right"/>
    </xf>
    <xf numFmtId="0" fontId="17" fillId="0" borderId="0" xfId="0" applyFont="1" applyBorder="1"/>
    <xf numFmtId="0" fontId="17" fillId="0" borderId="0" xfId="0" applyFont="1" applyAlignment="1">
      <alignment horizontal="right"/>
    </xf>
    <xf numFmtId="0" fontId="17" fillId="2" borderId="18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shrinkToFit="1"/>
    </xf>
    <xf numFmtId="38" fontId="17" fillId="0" borderId="14" xfId="3" applyFont="1" applyBorder="1" applyAlignment="1">
      <alignment horizontal="right" vertical="center"/>
    </xf>
    <xf numFmtId="38" fontId="17" fillId="0" borderId="6" xfId="3" applyFont="1" applyBorder="1" applyAlignment="1">
      <alignment vertical="center"/>
    </xf>
    <xf numFmtId="38" fontId="17" fillId="0" borderId="0" xfId="3" applyFont="1" applyBorder="1" applyAlignment="1">
      <alignment vertical="center"/>
    </xf>
    <xf numFmtId="38" fontId="17" fillId="0" borderId="14" xfId="3" applyFont="1" applyBorder="1" applyAlignment="1">
      <alignment vertical="center"/>
    </xf>
    <xf numFmtId="38" fontId="17" fillId="0" borderId="0" xfId="3" applyFont="1" applyAlignment="1">
      <alignment vertical="center"/>
    </xf>
    <xf numFmtId="38" fontId="17" fillId="0" borderId="17" xfId="3" applyFont="1" applyBorder="1" applyAlignment="1">
      <alignment vertical="center"/>
    </xf>
    <xf numFmtId="38" fontId="17" fillId="0" borderId="14" xfId="3" applyFont="1" applyBorder="1" applyAlignment="1">
      <alignment horizontal="right" vertical="center" shrinkToFit="1"/>
    </xf>
    <xf numFmtId="0" fontId="35" fillId="0" borderId="0" xfId="0" applyFont="1" applyBorder="1"/>
    <xf numFmtId="0" fontId="17" fillId="0" borderId="14" xfId="0" applyFont="1" applyBorder="1" applyAlignment="1">
      <alignment horizontal="right" vertical="center" shrinkToFit="1"/>
    </xf>
    <xf numFmtId="0" fontId="36" fillId="0" borderId="0" xfId="0" applyFont="1" applyBorder="1"/>
    <xf numFmtId="0" fontId="17" fillId="0" borderId="14" xfId="0" applyNumberFormat="1" applyFont="1" applyBorder="1" applyAlignment="1">
      <alignment horizontal="right" vertical="center" shrinkToFit="1"/>
    </xf>
    <xf numFmtId="0" fontId="36" fillId="0" borderId="15" xfId="0" applyFont="1" applyBorder="1"/>
    <xf numFmtId="49" fontId="17" fillId="0" borderId="0" xfId="0" applyNumberFormat="1" applyFont="1" applyBorder="1" applyAlignment="1">
      <alignment horizontal="left"/>
    </xf>
    <xf numFmtId="0" fontId="17" fillId="0" borderId="14" xfId="3" applyNumberFormat="1" applyFont="1" applyBorder="1" applyAlignment="1">
      <alignment shrinkToFit="1"/>
    </xf>
    <xf numFmtId="0" fontId="17" fillId="0" borderId="0" xfId="0" quotePrefix="1" applyFont="1" applyBorder="1" applyAlignment="1">
      <alignment horizontal="left"/>
    </xf>
    <xf numFmtId="0" fontId="17" fillId="0" borderId="15" xfId="0" quotePrefix="1" applyFont="1" applyBorder="1" applyAlignment="1">
      <alignment horizontal="left"/>
    </xf>
    <xf numFmtId="0" fontId="17" fillId="0" borderId="16" xfId="3" applyNumberFormat="1" applyFont="1" applyBorder="1" applyAlignment="1">
      <alignment shrinkToFit="1"/>
    </xf>
    <xf numFmtId="177" fontId="17" fillId="0" borderId="6" xfId="3" applyNumberFormat="1" applyFont="1" applyBorder="1" applyAlignment="1">
      <alignment vertical="center" shrinkToFit="1"/>
    </xf>
    <xf numFmtId="177" fontId="17" fillId="0" borderId="0" xfId="3" applyNumberFormat="1" applyFont="1" applyBorder="1" applyAlignment="1">
      <alignment vertical="center" shrinkToFit="1"/>
    </xf>
    <xf numFmtId="177" fontId="17" fillId="0" borderId="14" xfId="3" applyNumberFormat="1" applyFont="1" applyBorder="1" applyAlignment="1">
      <alignment vertical="center" shrinkToFit="1"/>
    </xf>
    <xf numFmtId="177" fontId="17" fillId="0" borderId="6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177" fontId="17" fillId="0" borderId="6" xfId="3" applyNumberFormat="1" applyFont="1" applyBorder="1" applyAlignment="1">
      <alignment shrinkToFit="1"/>
    </xf>
    <xf numFmtId="177" fontId="17" fillId="0" borderId="0" xfId="0" applyNumberFormat="1" applyFont="1" applyBorder="1" applyAlignment="1">
      <alignment shrinkToFit="1"/>
    </xf>
    <xf numFmtId="177" fontId="17" fillId="0" borderId="0" xfId="3" applyNumberFormat="1" applyFont="1" applyBorder="1" applyAlignment="1">
      <alignment shrinkToFit="1"/>
    </xf>
    <xf numFmtId="177" fontId="17" fillId="0" borderId="14" xfId="3" applyNumberFormat="1" applyFont="1" applyBorder="1" applyAlignment="1">
      <alignment shrinkToFit="1"/>
    </xf>
    <xf numFmtId="177" fontId="17" fillId="0" borderId="14" xfId="3" applyNumberFormat="1" applyFont="1" applyBorder="1" applyAlignment="1">
      <alignment horizontal="right" shrinkToFit="1"/>
    </xf>
    <xf numFmtId="177" fontId="17" fillId="0" borderId="0" xfId="3" applyNumberFormat="1" applyFont="1" applyFill="1" applyBorder="1" applyAlignment="1">
      <alignment shrinkToFit="1"/>
    </xf>
    <xf numFmtId="177" fontId="17" fillId="0" borderId="28" xfId="3" applyNumberFormat="1" applyFont="1" applyBorder="1" applyAlignment="1">
      <alignment shrinkToFit="1"/>
    </xf>
    <xf numFmtId="177" fontId="17" fillId="0" borderId="15" xfId="0" applyNumberFormat="1" applyFont="1" applyBorder="1" applyAlignment="1">
      <alignment shrinkToFit="1"/>
    </xf>
    <xf numFmtId="177" fontId="17" fillId="0" borderId="15" xfId="3" applyNumberFormat="1" applyFont="1" applyBorder="1" applyAlignment="1">
      <alignment shrinkToFit="1"/>
    </xf>
    <xf numFmtId="177" fontId="17" fillId="0" borderId="16" xfId="3" applyNumberFormat="1" applyFont="1" applyBorder="1" applyAlignment="1">
      <alignment horizontal="right" shrinkToFit="1"/>
    </xf>
    <xf numFmtId="177" fontId="17" fillId="0" borderId="0" xfId="3" applyNumberFormat="1" applyFont="1" applyAlignment="1">
      <alignment vertical="center" shrinkToFit="1"/>
    </xf>
    <xf numFmtId="177" fontId="17" fillId="0" borderId="0" xfId="3" applyNumberFormat="1" applyFont="1" applyFill="1" applyAlignment="1">
      <alignment horizontal="right" shrinkToFit="1"/>
    </xf>
    <xf numFmtId="177" fontId="17" fillId="0" borderId="0" xfId="3" applyNumberFormat="1" applyFont="1" applyAlignment="1">
      <alignment shrinkToFit="1"/>
    </xf>
    <xf numFmtId="177" fontId="17" fillId="0" borderId="0" xfId="3" applyNumberFormat="1" applyFont="1" applyFill="1" applyBorder="1" applyAlignment="1">
      <alignment horizontal="right" shrinkToFit="1"/>
    </xf>
    <xf numFmtId="177" fontId="17" fillId="0" borderId="15" xfId="3" applyNumberFormat="1" applyFont="1" applyFill="1" applyBorder="1" applyAlignment="1">
      <alignment horizontal="right" shrinkToFit="1"/>
    </xf>
    <xf numFmtId="0" fontId="34" fillId="0" borderId="0" xfId="2" quotePrefix="1" applyFont="1" applyAlignment="1" applyProtection="1"/>
    <xf numFmtId="0" fontId="24" fillId="0" borderId="0" xfId="0" applyFont="1" applyAlignment="1">
      <alignment horizontal="right"/>
    </xf>
    <xf numFmtId="38" fontId="21" fillId="2" borderId="13" xfId="3" applyFont="1" applyFill="1" applyBorder="1" applyAlignment="1">
      <alignment horizontal="center" vertical="center"/>
    </xf>
    <xf numFmtId="38" fontId="21" fillId="0" borderId="31" xfId="3" applyFont="1" applyBorder="1"/>
    <xf numFmtId="0" fontId="21" fillId="0" borderId="0" xfId="3" applyNumberFormat="1" applyFont="1" applyBorder="1" applyAlignment="1">
      <alignment horizontal="right"/>
    </xf>
    <xf numFmtId="178" fontId="21" fillId="0" borderId="15" xfId="0" applyNumberFormat="1" applyFont="1" applyBorder="1"/>
    <xf numFmtId="177" fontId="21" fillId="0" borderId="11" xfId="3" applyNumberFormat="1" applyFont="1" applyBorder="1"/>
    <xf numFmtId="177" fontId="17" fillId="2" borderId="20" xfId="3" applyNumberFormat="1" applyFont="1" applyFill="1" applyBorder="1" applyAlignment="1">
      <alignment horizontal="centerContinuous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shrinkToFit="1"/>
    </xf>
    <xf numFmtId="177" fontId="17" fillId="2" borderId="7" xfId="3" applyNumberFormat="1" applyFont="1" applyFill="1" applyBorder="1" applyAlignment="1">
      <alignment horizontal="center" vertical="center" shrinkToFit="1"/>
    </xf>
    <xf numFmtId="0" fontId="20" fillId="3" borderId="7" xfId="0" applyFont="1" applyFill="1" applyBorder="1" applyAlignment="1">
      <alignment horizontal="center" vertical="center" shrinkToFit="1"/>
    </xf>
    <xf numFmtId="177" fontId="17" fillId="2" borderId="8" xfId="3" applyNumberFormat="1" applyFont="1" applyFill="1" applyBorder="1" applyAlignment="1">
      <alignment horizontal="center" vertical="center" shrinkToFit="1"/>
    </xf>
    <xf numFmtId="0" fontId="17" fillId="0" borderId="1" xfId="3" applyNumberFormat="1" applyFont="1" applyBorder="1" applyAlignment="1">
      <alignment horizontal="left" vertical="center"/>
    </xf>
    <xf numFmtId="177" fontId="17" fillId="0" borderId="0" xfId="9" applyNumberFormat="1" applyFont="1" applyBorder="1" applyAlignment="1">
      <alignment vertical="center" shrinkToFit="1"/>
    </xf>
    <xf numFmtId="177" fontId="17" fillId="0" borderId="0" xfId="9" applyNumberFormat="1" applyFont="1" applyFill="1" applyBorder="1" applyAlignment="1">
      <alignment vertical="center" shrinkToFit="1"/>
    </xf>
    <xf numFmtId="0" fontId="17" fillId="0" borderId="1" xfId="3" applyNumberFormat="1" applyFont="1" applyBorder="1" applyAlignment="1">
      <alignment vertical="center"/>
    </xf>
    <xf numFmtId="0" fontId="17" fillId="0" borderId="23" xfId="3" applyNumberFormat="1" applyFont="1" applyBorder="1" applyAlignment="1">
      <alignment vertical="center"/>
    </xf>
    <xf numFmtId="177" fontId="17" fillId="0" borderId="11" xfId="9" applyNumberFormat="1" applyFont="1" applyBorder="1" applyAlignment="1">
      <alignment vertical="center" shrinkToFit="1"/>
    </xf>
    <xf numFmtId="177" fontId="17" fillId="0" borderId="11" xfId="9" applyNumberFormat="1" applyFont="1" applyFill="1" applyBorder="1" applyAlignment="1">
      <alignment vertical="center" shrinkToFit="1"/>
    </xf>
    <xf numFmtId="177" fontId="17" fillId="0" borderId="11" xfId="3" applyNumberFormat="1" applyFont="1" applyBorder="1" applyAlignment="1">
      <alignment vertical="center" shrinkToFit="1"/>
    </xf>
    <xf numFmtId="0" fontId="17" fillId="0" borderId="14" xfId="3" applyNumberFormat="1" applyFont="1" applyBorder="1" applyAlignment="1">
      <alignment vertical="center"/>
    </xf>
    <xf numFmtId="0" fontId="17" fillId="0" borderId="24" xfId="3" applyNumberFormat="1" applyFont="1" applyBorder="1" applyAlignment="1">
      <alignment vertical="center"/>
    </xf>
    <xf numFmtId="177" fontId="17" fillId="0" borderId="19" xfId="9" applyNumberFormat="1" applyFont="1" applyBorder="1" applyAlignment="1">
      <alignment vertical="center" shrinkToFit="1"/>
    </xf>
    <xf numFmtId="177" fontId="17" fillId="0" borderId="19" xfId="9" applyNumberFormat="1" applyFont="1" applyFill="1" applyBorder="1" applyAlignment="1">
      <alignment vertical="center" shrinkToFit="1"/>
    </xf>
    <xf numFmtId="177" fontId="17" fillId="0" borderId="19" xfId="3" applyNumberFormat="1" applyFont="1" applyBorder="1" applyAlignment="1">
      <alignment vertical="center" shrinkToFit="1"/>
    </xf>
    <xf numFmtId="0" fontId="17" fillId="0" borderId="16" xfId="3" applyNumberFormat="1" applyFont="1" applyBorder="1" applyAlignment="1">
      <alignment vertical="center"/>
    </xf>
    <xf numFmtId="177" fontId="17" fillId="0" borderId="28" xfId="9" applyNumberFormat="1" applyFont="1" applyBorder="1" applyAlignment="1">
      <alignment vertical="center" shrinkToFit="1"/>
    </xf>
    <xf numFmtId="177" fontId="17" fillId="0" borderId="15" xfId="9" applyNumberFormat="1" applyFont="1" applyFill="1" applyBorder="1" applyAlignment="1">
      <alignment vertical="center" shrinkToFit="1"/>
    </xf>
    <xf numFmtId="177" fontId="17" fillId="0" borderId="15" xfId="3" applyNumberFormat="1" applyFont="1" applyBorder="1" applyAlignment="1">
      <alignment vertical="center" shrinkToFit="1"/>
    </xf>
    <xf numFmtId="177" fontId="17" fillId="0" borderId="15" xfId="9" applyNumberFormat="1" applyFont="1" applyBorder="1" applyAlignment="1">
      <alignment vertical="center" shrinkToFit="1"/>
    </xf>
    <xf numFmtId="177" fontId="21" fillId="0" borderId="0" xfId="0" applyNumberFormat="1" applyFont="1" applyBorder="1" applyAlignment="1">
      <alignment horizontal="right"/>
    </xf>
    <xf numFmtId="177" fontId="21" fillId="0" borderId="15" xfId="0" applyNumberFormat="1" applyFont="1" applyBorder="1" applyAlignment="1">
      <alignment horizontal="right"/>
    </xf>
    <xf numFmtId="177" fontId="37" fillId="0" borderId="0" xfId="3" applyNumberFormat="1" applyFont="1" applyBorder="1"/>
    <xf numFmtId="38" fontId="39" fillId="0" borderId="16" xfId="3" applyFont="1" applyBorder="1" applyAlignment="1">
      <alignment horizontal="right" vertical="center" shrinkToFit="1"/>
    </xf>
    <xf numFmtId="177" fontId="40" fillId="0" borderId="28" xfId="3" applyNumberFormat="1" applyFont="1" applyBorder="1" applyAlignment="1">
      <alignment horizontal="right" vertical="center" shrinkToFit="1"/>
    </xf>
    <xf numFmtId="177" fontId="40" fillId="0" borderId="15" xfId="3" applyNumberFormat="1" applyFont="1" applyBorder="1" applyAlignment="1">
      <alignment horizontal="right" vertical="center" shrinkToFit="1"/>
    </xf>
    <xf numFmtId="177" fontId="40" fillId="0" borderId="16" xfId="3" applyNumberFormat="1" applyFont="1" applyBorder="1" applyAlignment="1">
      <alignment horizontal="right" vertical="center" shrinkToFit="1"/>
    </xf>
    <xf numFmtId="177" fontId="40" fillId="0" borderId="15" xfId="3" applyNumberFormat="1" applyFont="1" applyBorder="1" applyAlignment="1">
      <alignment vertical="center" shrinkToFit="1"/>
    </xf>
    <xf numFmtId="38" fontId="37" fillId="0" borderId="26" xfId="3" applyFont="1" applyBorder="1" applyAlignment="1">
      <alignment horizontal="center" vertical="center"/>
    </xf>
    <xf numFmtId="3" fontId="37" fillId="0" borderId="25" xfId="0" applyNumberFormat="1" applyFont="1" applyBorder="1" applyAlignment="1">
      <alignment horizontal="right" vertical="center"/>
    </xf>
    <xf numFmtId="177" fontId="37" fillId="0" borderId="25" xfId="0" applyNumberFormat="1" applyFont="1" applyBorder="1" applyAlignment="1">
      <alignment horizontal="right" vertical="center"/>
    </xf>
    <xf numFmtId="177" fontId="37" fillId="0" borderId="11" xfId="3" applyNumberFormat="1" applyFont="1" applyBorder="1"/>
    <xf numFmtId="177" fontId="37" fillId="0" borderId="0" xfId="3" applyNumberFormat="1" applyFont="1" applyBorder="1" applyAlignment="1">
      <alignment horizontal="right"/>
    </xf>
    <xf numFmtId="177" fontId="37" fillId="0" borderId="0" xfId="0" applyNumberFormat="1" applyFont="1" applyBorder="1"/>
    <xf numFmtId="177" fontId="37" fillId="0" borderId="0" xfId="0" applyNumberFormat="1" applyFont="1" applyBorder="1" applyAlignment="1">
      <alignment horizontal="right"/>
    </xf>
    <xf numFmtId="177" fontId="37" fillId="0" borderId="15" xfId="0" applyNumberFormat="1" applyFont="1" applyBorder="1" applyAlignment="1">
      <alignment horizontal="right"/>
    </xf>
    <xf numFmtId="0" fontId="40" fillId="0" borderId="14" xfId="3" applyNumberFormat="1" applyFont="1" applyBorder="1" applyAlignment="1">
      <alignment vertical="center"/>
    </xf>
    <xf numFmtId="177" fontId="40" fillId="0" borderId="0" xfId="8" applyNumberFormat="1" applyFont="1" applyBorder="1" applyAlignment="1" applyProtection="1">
      <alignment vertical="center" shrinkToFit="1"/>
    </xf>
    <xf numFmtId="177" fontId="40" fillId="0" borderId="0" xfId="3" applyNumberFormat="1" applyFont="1" applyBorder="1" applyAlignment="1">
      <alignment vertical="center" shrinkToFit="1"/>
    </xf>
    <xf numFmtId="0" fontId="40" fillId="0" borderId="24" xfId="3" applyNumberFormat="1" applyFont="1" applyBorder="1" applyAlignment="1">
      <alignment vertical="center"/>
    </xf>
    <xf numFmtId="177" fontId="40" fillId="0" borderId="19" xfId="9" applyNumberFormat="1" applyFont="1" applyBorder="1" applyAlignment="1">
      <alignment vertical="center" shrinkToFit="1"/>
    </xf>
    <xf numFmtId="177" fontId="40" fillId="0" borderId="19" xfId="9" applyNumberFormat="1" applyFont="1" applyFill="1" applyBorder="1" applyAlignment="1">
      <alignment vertical="center" shrinkToFit="1"/>
    </xf>
    <xf numFmtId="177" fontId="40" fillId="0" borderId="19" xfId="3" applyNumberFormat="1" applyFont="1" applyBorder="1" applyAlignment="1">
      <alignment vertical="center" shrinkToFit="1"/>
    </xf>
    <xf numFmtId="177" fontId="40" fillId="0" borderId="15" xfId="8" applyNumberFormat="1" applyFont="1" applyBorder="1" applyAlignment="1" applyProtection="1">
      <alignment vertical="center" shrinkToFit="1"/>
    </xf>
    <xf numFmtId="0" fontId="38" fillId="3" borderId="7" xfId="0" applyFont="1" applyFill="1" applyBorder="1" applyAlignment="1">
      <alignment horizontal="center" vertical="center" shrinkToFit="1"/>
    </xf>
    <xf numFmtId="0" fontId="40" fillId="3" borderId="7" xfId="0" applyFont="1" applyFill="1" applyBorder="1" applyAlignment="1">
      <alignment horizontal="center" vertical="center" shrinkToFit="1"/>
    </xf>
    <xf numFmtId="0" fontId="40" fillId="0" borderId="16" xfId="3" applyNumberFormat="1" applyFont="1" applyBorder="1" applyAlignment="1">
      <alignment vertical="center"/>
    </xf>
    <xf numFmtId="177" fontId="17" fillId="0" borderId="11" xfId="0" applyNumberFormat="1" applyFont="1" applyBorder="1" applyAlignment="1">
      <alignment vertical="center" shrinkToFit="1"/>
    </xf>
    <xf numFmtId="0" fontId="13" fillId="0" borderId="0" xfId="3" applyNumberFormat="1" applyFont="1" applyAlignment="1"/>
    <xf numFmtId="0" fontId="21" fillId="2" borderId="12" xfId="0" applyFont="1" applyFill="1" applyBorder="1" applyAlignment="1">
      <alignment horizontal="center" vertical="center"/>
    </xf>
    <xf numFmtId="38" fontId="13" fillId="0" borderId="0" xfId="3" applyFont="1" applyAlignment="1"/>
    <xf numFmtId="0" fontId="37" fillId="2" borderId="8" xfId="0" applyFont="1" applyFill="1" applyBorder="1" applyAlignment="1">
      <alignment horizontal="center" vertical="center"/>
    </xf>
    <xf numFmtId="38" fontId="20" fillId="0" borderId="14" xfId="3" applyFont="1" applyBorder="1" applyAlignment="1">
      <alignment horizontal="right" vertical="center" shrinkToFit="1"/>
    </xf>
    <xf numFmtId="177" fontId="17" fillId="0" borderId="6" xfId="3" applyNumberFormat="1" applyFont="1" applyBorder="1" applyAlignment="1">
      <alignment horizontal="right" vertical="center" shrinkToFit="1"/>
    </xf>
    <xf numFmtId="177" fontId="17" fillId="0" borderId="0" xfId="3" applyNumberFormat="1" applyFont="1" applyBorder="1" applyAlignment="1">
      <alignment horizontal="right" vertical="center" shrinkToFit="1"/>
    </xf>
    <xf numFmtId="177" fontId="17" fillId="0" borderId="14" xfId="3" applyNumberFormat="1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77" fontId="17" fillId="2" borderId="4" xfId="3" applyNumberFormat="1" applyFont="1" applyFill="1" applyBorder="1" applyAlignment="1">
      <alignment horizontal="center" vertical="center"/>
    </xf>
    <xf numFmtId="177" fontId="17" fillId="2" borderId="5" xfId="3" applyNumberFormat="1" applyFont="1" applyFill="1" applyBorder="1" applyAlignment="1">
      <alignment horizontal="center" vertical="center"/>
    </xf>
    <xf numFmtId="177" fontId="17" fillId="2" borderId="8" xfId="3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77" fontId="17" fillId="3" borderId="8" xfId="3" applyNumberFormat="1" applyFont="1" applyFill="1" applyBorder="1" applyAlignment="1">
      <alignment horizontal="center" vertical="center"/>
    </xf>
    <xf numFmtId="177" fontId="17" fillId="2" borderId="12" xfId="3" applyNumberFormat="1" applyFont="1" applyFill="1" applyBorder="1" applyAlignment="1">
      <alignment horizontal="center" vertical="center"/>
    </xf>
  </cellXfs>
  <cellStyles count="22">
    <cellStyle name="パーセント 2" xfId="1" xr:uid="{00000000-0005-0000-0000-000000000000}"/>
    <cellStyle name="パーセント 3" xfId="12" xr:uid="{00000000-0005-0000-0000-000001000000}"/>
    <cellStyle name="ハイパーリンク" xfId="2" builtinId="8"/>
    <cellStyle name="ハイパーリンク 2" xfId="20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3" xr:uid="{00000000-0005-0000-0000-000007000000}"/>
    <cellStyle name="桁区切り 3" xfId="10" xr:uid="{00000000-0005-0000-0000-000008000000}"/>
    <cellStyle name="桁区切り[0]_P110生活保護の推移" xfId="6" xr:uid="{00000000-0005-0000-0000-000009000000}"/>
    <cellStyle name="通貨 2" xfId="21" xr:uid="{00000000-0005-0000-0000-00000A000000}"/>
    <cellStyle name="標準" xfId="0" builtinId="0"/>
    <cellStyle name="標準 2" xfId="7" xr:uid="{00000000-0005-0000-0000-00000C000000}"/>
    <cellStyle name="標準 2 2" xfId="15" xr:uid="{00000000-0005-0000-0000-00000D000000}"/>
    <cellStyle name="標準 2 3" xfId="8" xr:uid="{00000000-0005-0000-0000-00000E000000}"/>
    <cellStyle name="標準 2 4" xfId="14" xr:uid="{00000000-0005-0000-0000-00000F000000}"/>
    <cellStyle name="標準 3" xfId="11" xr:uid="{00000000-0005-0000-0000-000010000000}"/>
    <cellStyle name="標準 4" xfId="16" xr:uid="{00000000-0005-0000-0000-000011000000}"/>
    <cellStyle name="標準 5" xfId="17" xr:uid="{00000000-0005-0000-0000-000012000000}"/>
    <cellStyle name="標準 6" xfId="18" xr:uid="{00000000-0005-0000-0000-000013000000}"/>
    <cellStyle name="標準 7" xfId="19" xr:uid="{00000000-0005-0000-0000-000014000000}"/>
    <cellStyle name="標準_Ｃ市区町村別、規模別統計表" xfId="9" xr:uid="{00000000-0005-0000-0000-000015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工業の推移（従業者数４人以上）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'38'!$C$19:$C$24</c:f>
              <c:strCache>
                <c:ptCount val="5"/>
                <c:pt idx="0">
                  <c:v>平成26年</c:v>
                </c:pt>
                <c:pt idx="1">
                  <c:v>29年</c:v>
                </c:pt>
                <c:pt idx="2">
                  <c:v>30年</c:v>
                </c:pt>
                <c:pt idx="3">
                  <c:v>令和元年</c:v>
                </c:pt>
                <c:pt idx="4">
                  <c:v>２年</c:v>
                </c:pt>
              </c:strCache>
            </c:strRef>
          </c:cat>
          <c:val>
            <c:numRef>
              <c:f>'38'!$D$19:$D$24</c:f>
              <c:numCache>
                <c:formatCode>#,##0;"△ "#,##0</c:formatCode>
                <c:ptCount val="5"/>
                <c:pt idx="0">
                  <c:v>616</c:v>
                </c:pt>
                <c:pt idx="1">
                  <c:v>603</c:v>
                </c:pt>
                <c:pt idx="2">
                  <c:v>595</c:v>
                </c:pt>
                <c:pt idx="3">
                  <c:v>591</c:v>
                </c:pt>
                <c:pt idx="4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D-4B7E-8C53-59B078853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1582896"/>
        <c:axId val="481585248"/>
      </c:barChart>
      <c:lineChart>
        <c:grouping val="standard"/>
        <c:varyColors val="0"/>
        <c:ser>
          <c:idx val="1"/>
          <c:order val="1"/>
          <c:tx>
            <c:v>従業者数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'38'!$C$19:$C$24</c:f>
              <c:strCache>
                <c:ptCount val="5"/>
                <c:pt idx="0">
                  <c:v>平成26年</c:v>
                </c:pt>
                <c:pt idx="1">
                  <c:v>29年</c:v>
                </c:pt>
                <c:pt idx="2">
                  <c:v>30年</c:v>
                </c:pt>
                <c:pt idx="3">
                  <c:v>令和元年</c:v>
                </c:pt>
                <c:pt idx="4">
                  <c:v>２年</c:v>
                </c:pt>
              </c:strCache>
            </c:strRef>
          </c:cat>
          <c:val>
            <c:numRef>
              <c:f>'38'!$E$19:$E$24</c:f>
              <c:numCache>
                <c:formatCode>#,##0;"△ "#,##0</c:formatCode>
                <c:ptCount val="5"/>
                <c:pt idx="0">
                  <c:v>13412</c:v>
                </c:pt>
                <c:pt idx="1">
                  <c:v>12692</c:v>
                </c:pt>
                <c:pt idx="2">
                  <c:v>12633</c:v>
                </c:pt>
                <c:pt idx="3">
                  <c:v>12718</c:v>
                </c:pt>
                <c:pt idx="4">
                  <c:v>12641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D-4B7E-8C53-59B078853BFF}"/>
            </c:ext>
          </c:extLst>
        </c:ser>
        <c:ser>
          <c:idx val="2"/>
          <c:order val="2"/>
          <c:tx>
            <c:v>製造品出荷額等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'38'!$C$19:$C$24</c:f>
              <c:strCache>
                <c:ptCount val="5"/>
                <c:pt idx="0">
                  <c:v>平成26年</c:v>
                </c:pt>
                <c:pt idx="1">
                  <c:v>29年</c:v>
                </c:pt>
                <c:pt idx="2">
                  <c:v>30年</c:v>
                </c:pt>
                <c:pt idx="3">
                  <c:v>令和元年</c:v>
                </c:pt>
                <c:pt idx="4">
                  <c:v>２年</c:v>
                </c:pt>
              </c:strCache>
            </c:strRef>
          </c:cat>
          <c:val>
            <c:numRef>
              <c:f>'38'!$K$19:$K$24</c:f>
            </c:numRef>
          </c:val>
          <c:smooth val="0"/>
          <c:extLst>
            <c:ext xmlns:c16="http://schemas.microsoft.com/office/drawing/2014/chart" uri="{C3380CC4-5D6E-409C-BE32-E72D297353CC}">
              <c16:uniqueId val="{00000002-E3BD-4B7E-8C53-59B078853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86424"/>
        <c:axId val="481585640"/>
      </c:lineChart>
      <c:catAx>
        <c:axId val="48158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5248"/>
        <c:crosses val="autoZero"/>
        <c:auto val="1"/>
        <c:lblAlgn val="ctr"/>
        <c:lblOffset val="100"/>
        <c:noMultiLvlLbl val="0"/>
      </c:catAx>
      <c:valAx>
        <c:axId val="481585248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2896"/>
        <c:crosses val="autoZero"/>
        <c:crossBetween val="between"/>
        <c:majorUnit val="100"/>
      </c:valAx>
      <c:valAx>
        <c:axId val="481585640"/>
        <c:scaling>
          <c:orientation val="minMax"/>
          <c:max val="17500"/>
          <c:min val="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6424"/>
        <c:crosses val="max"/>
        <c:crossBetween val="between"/>
        <c:majorUnit val="2500"/>
      </c:valAx>
      <c:catAx>
        <c:axId val="481586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585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製造業の産業（中分類）別事業所・従業者数</a:t>
            </a:r>
            <a:endParaRPr lang="en-US" altLang="ja-JP"/>
          </a:p>
          <a:p>
            <a:pPr>
              <a:defRPr/>
            </a:pPr>
            <a:r>
              <a:rPr lang="ja-JP" altLang="en-US"/>
              <a:t>（令和２年工業統計調査）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'37'!$R$30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'37'!$Q$31:$Q$54</c:f>
              <c:strCache>
                <c:ptCount val="24"/>
                <c:pt idx="0">
                  <c:v>食料品</c:v>
                </c:pt>
                <c:pt idx="1">
                  <c:v>飲料</c:v>
                </c:pt>
                <c:pt idx="2">
                  <c:v>繊維</c:v>
                </c:pt>
                <c:pt idx="3">
                  <c:v>木材</c:v>
                </c:pt>
                <c:pt idx="4">
                  <c:v>家具</c:v>
                </c:pt>
                <c:pt idx="5">
                  <c:v>紙・パルプ</c:v>
                </c:pt>
                <c:pt idx="6">
                  <c:v>印刷</c:v>
                </c:pt>
                <c:pt idx="7">
                  <c:v>化学</c:v>
                </c:pt>
                <c:pt idx="8">
                  <c:v>石油</c:v>
                </c:pt>
                <c:pt idx="9">
                  <c:v>プラスチック</c:v>
                </c:pt>
                <c:pt idx="10">
                  <c:v>ゴム</c:v>
                </c:pt>
                <c:pt idx="11">
                  <c:v>なめし革</c:v>
                </c:pt>
                <c:pt idx="12">
                  <c:v>窯業</c:v>
                </c:pt>
                <c:pt idx="13">
                  <c:v>鉄鋼</c:v>
                </c:pt>
                <c:pt idx="14">
                  <c:v>非鉄金属</c:v>
                </c:pt>
                <c:pt idx="15">
                  <c:v>金属</c:v>
                </c:pt>
                <c:pt idx="16">
                  <c:v>はん用機器</c:v>
                </c:pt>
                <c:pt idx="17">
                  <c:v>生産用機器</c:v>
                </c:pt>
                <c:pt idx="18">
                  <c:v>業務用機器</c:v>
                </c:pt>
                <c:pt idx="19">
                  <c:v>電子部品</c:v>
                </c:pt>
                <c:pt idx="20">
                  <c:v>電気機器</c:v>
                </c:pt>
                <c:pt idx="21">
                  <c:v>情報機器</c:v>
                </c:pt>
                <c:pt idx="22">
                  <c:v>輸送用機器</c:v>
                </c:pt>
                <c:pt idx="23">
                  <c:v>その他</c:v>
                </c:pt>
              </c:strCache>
            </c:strRef>
          </c:cat>
          <c:val>
            <c:numRef>
              <c:f>'37'!$R$31:$R$54</c:f>
              <c:numCache>
                <c:formatCode>#,##0;"△ "#,##0</c:formatCode>
                <c:ptCount val="24"/>
                <c:pt idx="0">
                  <c:v>38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26</c:v>
                </c:pt>
                <c:pt idx="5">
                  <c:v>40</c:v>
                </c:pt>
                <c:pt idx="6">
                  <c:v>31</c:v>
                </c:pt>
                <c:pt idx="7">
                  <c:v>20</c:v>
                </c:pt>
                <c:pt idx="8">
                  <c:v>1</c:v>
                </c:pt>
                <c:pt idx="9">
                  <c:v>51</c:v>
                </c:pt>
                <c:pt idx="10">
                  <c:v>24</c:v>
                </c:pt>
                <c:pt idx="11">
                  <c:v>4</c:v>
                </c:pt>
                <c:pt idx="12">
                  <c:v>13</c:v>
                </c:pt>
                <c:pt idx="13">
                  <c:v>18</c:v>
                </c:pt>
                <c:pt idx="14">
                  <c:v>6</c:v>
                </c:pt>
                <c:pt idx="15">
                  <c:v>170</c:v>
                </c:pt>
                <c:pt idx="16">
                  <c:v>16</c:v>
                </c:pt>
                <c:pt idx="17">
                  <c:v>41</c:v>
                </c:pt>
                <c:pt idx="18">
                  <c:v>6</c:v>
                </c:pt>
                <c:pt idx="19">
                  <c:v>1</c:v>
                </c:pt>
                <c:pt idx="20">
                  <c:v>18</c:v>
                </c:pt>
                <c:pt idx="21">
                  <c:v>2</c:v>
                </c:pt>
                <c:pt idx="22">
                  <c:v>11</c:v>
                </c:pt>
                <c:pt idx="2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4-4B7C-A3E8-E44437156FF6}"/>
            </c:ext>
          </c:extLst>
        </c:ser>
        <c:ser>
          <c:idx val="2"/>
          <c:order val="2"/>
          <c:tx>
            <c:strRef>
              <c:f>'37'!$T$30</c:f>
              <c:strCache>
                <c:ptCount val="1"/>
                <c:pt idx="0">
                  <c:v>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'37'!$Q$31:$Q$54</c:f>
              <c:strCache>
                <c:ptCount val="24"/>
                <c:pt idx="0">
                  <c:v>食料品</c:v>
                </c:pt>
                <c:pt idx="1">
                  <c:v>飲料</c:v>
                </c:pt>
                <c:pt idx="2">
                  <c:v>繊維</c:v>
                </c:pt>
                <c:pt idx="3">
                  <c:v>木材</c:v>
                </c:pt>
                <c:pt idx="4">
                  <c:v>家具</c:v>
                </c:pt>
                <c:pt idx="5">
                  <c:v>紙・パルプ</c:v>
                </c:pt>
                <c:pt idx="6">
                  <c:v>印刷</c:v>
                </c:pt>
                <c:pt idx="7">
                  <c:v>化学</c:v>
                </c:pt>
                <c:pt idx="8">
                  <c:v>石油</c:v>
                </c:pt>
                <c:pt idx="9">
                  <c:v>プラスチック</c:v>
                </c:pt>
                <c:pt idx="10">
                  <c:v>ゴム</c:v>
                </c:pt>
                <c:pt idx="11">
                  <c:v>なめし革</c:v>
                </c:pt>
                <c:pt idx="12">
                  <c:v>窯業</c:v>
                </c:pt>
                <c:pt idx="13">
                  <c:v>鉄鋼</c:v>
                </c:pt>
                <c:pt idx="14">
                  <c:v>非鉄金属</c:v>
                </c:pt>
                <c:pt idx="15">
                  <c:v>金属</c:v>
                </c:pt>
                <c:pt idx="16">
                  <c:v>はん用機器</c:v>
                </c:pt>
                <c:pt idx="17">
                  <c:v>生産用機器</c:v>
                </c:pt>
                <c:pt idx="18">
                  <c:v>業務用機器</c:v>
                </c:pt>
                <c:pt idx="19">
                  <c:v>電子部品</c:v>
                </c:pt>
                <c:pt idx="20">
                  <c:v>電気機器</c:v>
                </c:pt>
                <c:pt idx="21">
                  <c:v>情報機器</c:v>
                </c:pt>
                <c:pt idx="22">
                  <c:v>輸送用機器</c:v>
                </c:pt>
                <c:pt idx="23">
                  <c:v>その他</c:v>
                </c:pt>
              </c:strCache>
            </c:strRef>
          </c:cat>
          <c:val>
            <c:numRef>
              <c:f>'37'!$T$31:$T$54</c:f>
              <c:numCache>
                <c:formatCode>#,##0;"△ "#,##0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C5A4-4D49-82A1-015504E20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80544"/>
        <c:axId val="481580936"/>
      </c:barChart>
      <c:barChart>
        <c:barDir val="col"/>
        <c:grouping val="clustered"/>
        <c:varyColors val="0"/>
        <c:ser>
          <c:idx val="1"/>
          <c:order val="1"/>
          <c:tx>
            <c:strRef>
              <c:f>'37'!$S$30</c:f>
              <c:strCache>
                <c:ptCount val="1"/>
                <c:pt idx="0">
                  <c:v>あ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'37'!$Q$31:$Q$54</c:f>
              <c:strCache>
                <c:ptCount val="24"/>
                <c:pt idx="0">
                  <c:v>食料品</c:v>
                </c:pt>
                <c:pt idx="1">
                  <c:v>飲料</c:v>
                </c:pt>
                <c:pt idx="2">
                  <c:v>繊維</c:v>
                </c:pt>
                <c:pt idx="3">
                  <c:v>木材</c:v>
                </c:pt>
                <c:pt idx="4">
                  <c:v>家具</c:v>
                </c:pt>
                <c:pt idx="5">
                  <c:v>紙・パルプ</c:v>
                </c:pt>
                <c:pt idx="6">
                  <c:v>印刷</c:v>
                </c:pt>
                <c:pt idx="7">
                  <c:v>化学</c:v>
                </c:pt>
                <c:pt idx="8">
                  <c:v>石油</c:v>
                </c:pt>
                <c:pt idx="9">
                  <c:v>プラスチック</c:v>
                </c:pt>
                <c:pt idx="10">
                  <c:v>ゴム</c:v>
                </c:pt>
                <c:pt idx="11">
                  <c:v>なめし革</c:v>
                </c:pt>
                <c:pt idx="12">
                  <c:v>窯業</c:v>
                </c:pt>
                <c:pt idx="13">
                  <c:v>鉄鋼</c:v>
                </c:pt>
                <c:pt idx="14">
                  <c:v>非鉄金属</c:v>
                </c:pt>
                <c:pt idx="15">
                  <c:v>金属</c:v>
                </c:pt>
                <c:pt idx="16">
                  <c:v>はん用機器</c:v>
                </c:pt>
                <c:pt idx="17">
                  <c:v>生産用機器</c:v>
                </c:pt>
                <c:pt idx="18">
                  <c:v>業務用機器</c:v>
                </c:pt>
                <c:pt idx="19">
                  <c:v>電子部品</c:v>
                </c:pt>
                <c:pt idx="20">
                  <c:v>電気機器</c:v>
                </c:pt>
                <c:pt idx="21">
                  <c:v>情報機器</c:v>
                </c:pt>
                <c:pt idx="22">
                  <c:v>輸送用機器</c:v>
                </c:pt>
                <c:pt idx="23">
                  <c:v>その他</c:v>
                </c:pt>
              </c:strCache>
            </c:strRef>
          </c:cat>
          <c:val>
            <c:numRef>
              <c:f>'37'!$S$31:$S$54</c:f>
              <c:numCache>
                <c:formatCode>#,##0;"△ "#,##0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8084-4B7C-A3E8-E44437156FF6}"/>
            </c:ext>
          </c:extLst>
        </c:ser>
        <c:ser>
          <c:idx val="3"/>
          <c:order val="3"/>
          <c:tx>
            <c:strRef>
              <c:f>'37'!$U$30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'37'!$Q$31:$Q$54</c:f>
              <c:strCache>
                <c:ptCount val="24"/>
                <c:pt idx="0">
                  <c:v>食料品</c:v>
                </c:pt>
                <c:pt idx="1">
                  <c:v>飲料</c:v>
                </c:pt>
                <c:pt idx="2">
                  <c:v>繊維</c:v>
                </c:pt>
                <c:pt idx="3">
                  <c:v>木材</c:v>
                </c:pt>
                <c:pt idx="4">
                  <c:v>家具</c:v>
                </c:pt>
                <c:pt idx="5">
                  <c:v>紙・パルプ</c:v>
                </c:pt>
                <c:pt idx="6">
                  <c:v>印刷</c:v>
                </c:pt>
                <c:pt idx="7">
                  <c:v>化学</c:v>
                </c:pt>
                <c:pt idx="8">
                  <c:v>石油</c:v>
                </c:pt>
                <c:pt idx="9">
                  <c:v>プラスチック</c:v>
                </c:pt>
                <c:pt idx="10">
                  <c:v>ゴム</c:v>
                </c:pt>
                <c:pt idx="11">
                  <c:v>なめし革</c:v>
                </c:pt>
                <c:pt idx="12">
                  <c:v>窯業</c:v>
                </c:pt>
                <c:pt idx="13">
                  <c:v>鉄鋼</c:v>
                </c:pt>
                <c:pt idx="14">
                  <c:v>非鉄金属</c:v>
                </c:pt>
                <c:pt idx="15">
                  <c:v>金属</c:v>
                </c:pt>
                <c:pt idx="16">
                  <c:v>はん用機器</c:v>
                </c:pt>
                <c:pt idx="17">
                  <c:v>生産用機器</c:v>
                </c:pt>
                <c:pt idx="18">
                  <c:v>業務用機器</c:v>
                </c:pt>
                <c:pt idx="19">
                  <c:v>電子部品</c:v>
                </c:pt>
                <c:pt idx="20">
                  <c:v>電気機器</c:v>
                </c:pt>
                <c:pt idx="21">
                  <c:v>情報機器</c:v>
                </c:pt>
                <c:pt idx="22">
                  <c:v>輸送用機器</c:v>
                </c:pt>
                <c:pt idx="23">
                  <c:v>その他</c:v>
                </c:pt>
              </c:strCache>
            </c:strRef>
          </c:cat>
          <c:val>
            <c:numRef>
              <c:f>'37'!$U$31:$U$54</c:f>
              <c:numCache>
                <c:formatCode>#,##0;"△ "#,##0</c:formatCode>
                <c:ptCount val="24"/>
                <c:pt idx="0">
                  <c:v>2844</c:v>
                </c:pt>
                <c:pt idx="1">
                  <c:v>31</c:v>
                </c:pt>
                <c:pt idx="2">
                  <c:v>57</c:v>
                </c:pt>
                <c:pt idx="3">
                  <c:v>124</c:v>
                </c:pt>
                <c:pt idx="4">
                  <c:v>367</c:v>
                </c:pt>
                <c:pt idx="5">
                  <c:v>1132</c:v>
                </c:pt>
                <c:pt idx="6">
                  <c:v>629</c:v>
                </c:pt>
                <c:pt idx="7">
                  <c:v>498</c:v>
                </c:pt>
                <c:pt idx="8">
                  <c:v>19</c:v>
                </c:pt>
                <c:pt idx="9">
                  <c:v>649</c:v>
                </c:pt>
                <c:pt idx="10">
                  <c:v>409</c:v>
                </c:pt>
                <c:pt idx="11">
                  <c:v>115</c:v>
                </c:pt>
                <c:pt idx="12">
                  <c:v>199</c:v>
                </c:pt>
                <c:pt idx="13">
                  <c:v>429</c:v>
                </c:pt>
                <c:pt idx="14">
                  <c:v>70</c:v>
                </c:pt>
                <c:pt idx="15">
                  <c:v>2727</c:v>
                </c:pt>
                <c:pt idx="16">
                  <c:v>337</c:v>
                </c:pt>
                <c:pt idx="17">
                  <c:v>470</c:v>
                </c:pt>
                <c:pt idx="18">
                  <c:v>122</c:v>
                </c:pt>
                <c:pt idx="19">
                  <c:v>42</c:v>
                </c:pt>
                <c:pt idx="20">
                  <c:v>340</c:v>
                </c:pt>
                <c:pt idx="21">
                  <c:v>41</c:v>
                </c:pt>
                <c:pt idx="22">
                  <c:v>414</c:v>
                </c:pt>
                <c:pt idx="23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4-4D49-82A1-015504E20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83288"/>
        <c:axId val="481582504"/>
      </c:barChart>
      <c:catAx>
        <c:axId val="48158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0936"/>
        <c:crosses val="autoZero"/>
        <c:auto val="1"/>
        <c:lblAlgn val="ctr"/>
        <c:lblOffset val="100"/>
        <c:noMultiLvlLbl val="0"/>
      </c:catAx>
      <c:valAx>
        <c:axId val="48158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0544"/>
        <c:crossesAt val="1"/>
        <c:crossBetween val="between"/>
        <c:majorUnit val="30"/>
      </c:valAx>
      <c:valAx>
        <c:axId val="481582504"/>
        <c:scaling>
          <c:orientation val="minMax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3288"/>
        <c:crosses val="max"/>
        <c:crossBetween val="between"/>
      </c:valAx>
      <c:catAx>
        <c:axId val="481583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582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14</xdr:col>
      <xdr:colOff>0</xdr:colOff>
      <xdr:row>54</xdr:row>
      <xdr:rowOff>0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142875</xdr:colOff>
      <xdr:row>31</xdr:row>
      <xdr:rowOff>104775</xdr:rowOff>
    </xdr:from>
    <xdr:to>
      <xdr:col>13</xdr:col>
      <xdr:colOff>400050</xdr:colOff>
      <xdr:row>33</xdr:row>
      <xdr:rowOff>38100</xdr:rowOff>
    </xdr:to>
    <xdr:sp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SpPr txBox="1"/>
      </xdr:nvSpPr>
      <xdr:spPr>
        <a:xfrm>
          <a:off x="6210300" y="5762625"/>
          <a:ext cx="2571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13</xdr:col>
      <xdr:colOff>114300</xdr:colOff>
      <xdr:row>6</xdr:row>
      <xdr:rowOff>28575</xdr:rowOff>
    </xdr:from>
    <xdr:to>
      <xdr:col>13</xdr:col>
      <xdr:colOff>371475</xdr:colOff>
      <xdr:row>7</xdr:row>
      <xdr:rowOff>133350</xdr:rowOff>
    </xdr:to>
    <xdr:sp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 txBox="1"/>
      </xdr:nvSpPr>
      <xdr:spPr>
        <a:xfrm>
          <a:off x="6181725" y="1400175"/>
          <a:ext cx="2571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38100</xdr:colOff>
      <xdr:row>6</xdr:row>
      <xdr:rowOff>28575</xdr:rowOff>
    </xdr:from>
    <xdr:to>
      <xdr:col>1</xdr:col>
      <xdr:colOff>295275</xdr:colOff>
      <xdr:row>7</xdr:row>
      <xdr:rowOff>141681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55F1D32-033D-4AC4-A7F6-0C2DC1B3C167}"/>
            </a:ext>
          </a:extLst>
        </xdr:cNvPr>
        <xdr:cNvSpPr txBox="1"/>
      </xdr:nvSpPr>
      <xdr:spPr>
        <a:xfrm>
          <a:off x="276225" y="1400175"/>
          <a:ext cx="257175" cy="284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1</xdr:col>
      <xdr:colOff>295275</xdr:colOff>
      <xdr:row>33</xdr:row>
      <xdr:rowOff>36906</xdr:rowOff>
    </xdr:to>
    <xdr:sp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81D6DDD-4A3E-4703-9743-75FCDC9D97E3}"/>
            </a:ext>
          </a:extLst>
        </xdr:cNvPr>
        <xdr:cNvSpPr txBox="1"/>
      </xdr:nvSpPr>
      <xdr:spPr>
        <a:xfrm>
          <a:off x="276225" y="5753100"/>
          <a:ext cx="257175" cy="284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rgb="FFFF0000"/>
  </sheetPr>
  <dimension ref="B1:U54"/>
  <sheetViews>
    <sheetView tabSelected="1" view="pageBreakPreview" zoomScaleNormal="100" zoomScaleSheetLayoutView="100" workbookViewId="0"/>
  </sheetViews>
  <sheetFormatPr defaultRowHeight="13.5"/>
  <cols>
    <col min="1" max="1" width="3.125" style="3" customWidth="1"/>
    <col min="2" max="14" width="6.375" style="3" customWidth="1"/>
    <col min="15" max="15" width="3.125" style="3" customWidth="1"/>
    <col min="16" max="16384" width="9" style="3"/>
  </cols>
  <sheetData>
    <row r="1" spans="2:14" ht="14.25" thickBot="1"/>
    <row r="2" spans="2:14" ht="39.75" customHeight="1" thickTop="1" thickBot="1">
      <c r="B2" s="4" t="s">
        <v>131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5" customHeight="1" thickTop="1"/>
    <row r="4" spans="2:14" s="8" customFormat="1" ht="13.5" customHeight="1"/>
    <row r="30" spans="17:21">
      <c r="R30" s="175" t="s">
        <v>196</v>
      </c>
      <c r="S30" s="175" t="s">
        <v>198</v>
      </c>
      <c r="T30" s="175" t="s">
        <v>199</v>
      </c>
      <c r="U30" s="175" t="s">
        <v>197</v>
      </c>
    </row>
    <row r="31" spans="17:21">
      <c r="Q31" s="84" t="s">
        <v>32</v>
      </c>
      <c r="R31" s="93">
        <v>38</v>
      </c>
      <c r="S31" s="95"/>
      <c r="T31" s="95"/>
      <c r="U31" s="94">
        <v>2844</v>
      </c>
    </row>
    <row r="32" spans="17:21">
      <c r="Q32" s="84" t="s">
        <v>27</v>
      </c>
      <c r="R32" s="93">
        <v>2</v>
      </c>
      <c r="S32" s="95"/>
      <c r="T32" s="95"/>
      <c r="U32" s="94">
        <v>31</v>
      </c>
    </row>
    <row r="33" spans="17:21">
      <c r="Q33" s="84" t="s">
        <v>11</v>
      </c>
      <c r="R33" s="93">
        <v>6</v>
      </c>
      <c r="S33" s="95"/>
      <c r="T33" s="95"/>
      <c r="U33" s="94">
        <v>57</v>
      </c>
    </row>
    <row r="34" spans="17:21">
      <c r="Q34" s="84" t="s">
        <v>28</v>
      </c>
      <c r="R34" s="93">
        <v>11</v>
      </c>
      <c r="S34" s="95"/>
      <c r="T34" s="95"/>
      <c r="U34" s="94">
        <v>124</v>
      </c>
    </row>
    <row r="35" spans="17:21">
      <c r="Q35" s="84" t="s">
        <v>29</v>
      </c>
      <c r="R35" s="93">
        <v>26</v>
      </c>
      <c r="S35" s="95"/>
      <c r="T35" s="95"/>
      <c r="U35" s="94">
        <v>367</v>
      </c>
    </row>
    <row r="36" spans="17:21">
      <c r="Q36" s="84" t="s">
        <v>30</v>
      </c>
      <c r="R36" s="93">
        <v>40</v>
      </c>
      <c r="S36" s="95"/>
      <c r="T36" s="95"/>
      <c r="U36" s="94">
        <v>1132</v>
      </c>
    </row>
    <row r="37" spans="17:21">
      <c r="Q37" s="84" t="s">
        <v>12</v>
      </c>
      <c r="R37" s="93">
        <v>31</v>
      </c>
      <c r="S37" s="95"/>
      <c r="T37" s="95"/>
      <c r="U37" s="94">
        <v>629</v>
      </c>
    </row>
    <row r="38" spans="17:21">
      <c r="Q38" s="84" t="s">
        <v>13</v>
      </c>
      <c r="R38" s="93">
        <v>20</v>
      </c>
      <c r="S38" s="95"/>
      <c r="T38" s="95"/>
      <c r="U38" s="94">
        <v>498</v>
      </c>
    </row>
    <row r="39" spans="17:21">
      <c r="Q39" s="84" t="s">
        <v>31</v>
      </c>
      <c r="R39" s="93">
        <v>1</v>
      </c>
      <c r="S39" s="95"/>
      <c r="T39" s="95"/>
      <c r="U39" s="94">
        <v>19</v>
      </c>
    </row>
    <row r="40" spans="17:21">
      <c r="Q40" s="84" t="s">
        <v>33</v>
      </c>
      <c r="R40" s="93">
        <v>51</v>
      </c>
      <c r="S40" s="95"/>
      <c r="T40" s="95"/>
      <c r="U40" s="94">
        <v>649</v>
      </c>
    </row>
    <row r="41" spans="17:21">
      <c r="Q41" s="84" t="s">
        <v>34</v>
      </c>
      <c r="R41" s="93">
        <v>24</v>
      </c>
      <c r="S41" s="95"/>
      <c r="T41" s="95"/>
      <c r="U41" s="94">
        <v>409</v>
      </c>
    </row>
    <row r="42" spans="17:21">
      <c r="Q42" s="84" t="s">
        <v>14</v>
      </c>
      <c r="R42" s="93">
        <v>4</v>
      </c>
      <c r="S42" s="95"/>
      <c r="T42" s="95"/>
      <c r="U42" s="94">
        <v>115</v>
      </c>
    </row>
    <row r="43" spans="17:21">
      <c r="Q43" s="84" t="s">
        <v>35</v>
      </c>
      <c r="R43" s="93">
        <v>13</v>
      </c>
      <c r="S43" s="95"/>
      <c r="T43" s="95"/>
      <c r="U43" s="94">
        <v>199</v>
      </c>
    </row>
    <row r="44" spans="17:21">
      <c r="Q44" s="84" t="s">
        <v>15</v>
      </c>
      <c r="R44" s="93">
        <v>18</v>
      </c>
      <c r="S44" s="95"/>
      <c r="T44" s="95"/>
      <c r="U44" s="94">
        <v>429</v>
      </c>
    </row>
    <row r="45" spans="17:21">
      <c r="Q45" s="84" t="s">
        <v>16</v>
      </c>
      <c r="R45" s="93">
        <v>6</v>
      </c>
      <c r="S45" s="95"/>
      <c r="T45" s="95"/>
      <c r="U45" s="94">
        <v>70</v>
      </c>
    </row>
    <row r="46" spans="17:21">
      <c r="Q46" s="84" t="s">
        <v>36</v>
      </c>
      <c r="R46" s="93">
        <v>170</v>
      </c>
      <c r="S46" s="95"/>
      <c r="T46" s="95"/>
      <c r="U46" s="94">
        <v>2727</v>
      </c>
    </row>
    <row r="47" spans="17:21">
      <c r="Q47" s="84" t="s">
        <v>37</v>
      </c>
      <c r="R47" s="93">
        <v>16</v>
      </c>
      <c r="S47" s="95"/>
      <c r="T47" s="95"/>
      <c r="U47" s="94">
        <v>337</v>
      </c>
    </row>
    <row r="48" spans="17:21">
      <c r="Q48" s="84" t="s">
        <v>38</v>
      </c>
      <c r="R48" s="93">
        <v>41</v>
      </c>
      <c r="S48" s="95"/>
      <c r="T48" s="95"/>
      <c r="U48" s="94">
        <v>470</v>
      </c>
    </row>
    <row r="49" spans="17:21">
      <c r="Q49" s="84" t="s">
        <v>39</v>
      </c>
      <c r="R49" s="93">
        <v>6</v>
      </c>
      <c r="S49" s="95"/>
      <c r="T49" s="95"/>
      <c r="U49" s="94">
        <v>122</v>
      </c>
    </row>
    <row r="50" spans="17:21">
      <c r="Q50" s="84" t="s">
        <v>17</v>
      </c>
      <c r="R50" s="93">
        <v>1</v>
      </c>
      <c r="S50" s="95"/>
      <c r="T50" s="95"/>
      <c r="U50" s="94">
        <v>42</v>
      </c>
    </row>
    <row r="51" spans="17:21">
      <c r="Q51" s="84" t="s">
        <v>40</v>
      </c>
      <c r="R51" s="93">
        <v>18</v>
      </c>
      <c r="S51" s="95"/>
      <c r="T51" s="95"/>
      <c r="U51" s="94">
        <v>340</v>
      </c>
    </row>
    <row r="52" spans="17:21">
      <c r="Q52" s="84" t="s">
        <v>41</v>
      </c>
      <c r="R52" s="93">
        <v>2</v>
      </c>
      <c r="S52" s="95"/>
      <c r="T52" s="95"/>
      <c r="U52" s="94">
        <v>41</v>
      </c>
    </row>
    <row r="53" spans="17:21">
      <c r="Q53" s="84" t="s">
        <v>42</v>
      </c>
      <c r="R53" s="93">
        <v>11</v>
      </c>
      <c r="S53" s="95"/>
      <c r="T53" s="95"/>
      <c r="U53" s="94">
        <v>414</v>
      </c>
    </row>
    <row r="54" spans="17:21">
      <c r="Q54" s="87" t="s">
        <v>43</v>
      </c>
      <c r="R54" s="99">
        <v>22</v>
      </c>
      <c r="S54" s="101"/>
      <c r="T54" s="101"/>
      <c r="U54" s="100">
        <v>576</v>
      </c>
    </row>
  </sheetData>
  <phoneticPr fontId="8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7"/>
  <dimension ref="A1:Q57"/>
  <sheetViews>
    <sheetView view="pageBreakPreview" zoomScaleNormal="100" zoomScaleSheetLayoutView="100" workbookViewId="0">
      <selection activeCell="I1" sqref="I1"/>
    </sheetView>
  </sheetViews>
  <sheetFormatPr defaultRowHeight="13.5" outlineLevelRow="1" outlineLevelCol="1"/>
  <cols>
    <col min="1" max="1" width="5.25" style="1" bestFit="1" customWidth="1"/>
    <col min="2" max="2" width="3.125" style="1" customWidth="1"/>
    <col min="3" max="3" width="8.875" style="1" customWidth="1"/>
    <col min="4" max="7" width="6.625" style="1" customWidth="1"/>
    <col min="8" max="10" width="10.375" style="1" customWidth="1"/>
    <col min="11" max="11" width="10.375" style="1" hidden="1" customWidth="1" outlineLevel="1"/>
    <col min="12" max="12" width="10.375" style="1" customWidth="1" collapsed="1"/>
    <col min="13" max="13" width="10.375" style="1" customWidth="1"/>
    <col min="14" max="14" width="9" style="1" bestFit="1"/>
    <col min="15" max="15" width="13.875" style="1" bestFit="1" customWidth="1"/>
    <col min="16" max="16384" width="9" style="1"/>
  </cols>
  <sheetData>
    <row r="1" spans="1:14" s="15" customFormat="1" ht="21" customHeight="1">
      <c r="A1" s="7" t="s">
        <v>186</v>
      </c>
      <c r="B1" s="5" t="s">
        <v>189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2"/>
    </row>
    <row r="2" spans="1:14" ht="18" customHeight="1">
      <c r="B2" s="53"/>
      <c r="C2" s="16"/>
      <c r="D2" s="16"/>
      <c r="E2" s="16"/>
      <c r="F2" s="16"/>
      <c r="G2" s="16"/>
      <c r="H2" s="16"/>
      <c r="I2" s="66"/>
      <c r="J2" s="16"/>
      <c r="K2" s="16"/>
      <c r="L2" s="16"/>
      <c r="M2" s="67" t="s">
        <v>4</v>
      </c>
    </row>
    <row r="3" spans="1:14" ht="19.5" customHeight="1">
      <c r="B3" s="176" t="s">
        <v>5</v>
      </c>
      <c r="C3" s="177"/>
      <c r="D3" s="181" t="s">
        <v>3</v>
      </c>
      <c r="E3" s="180" t="s">
        <v>6</v>
      </c>
      <c r="F3" s="180"/>
      <c r="G3" s="180"/>
      <c r="H3" s="68" t="s">
        <v>178</v>
      </c>
      <c r="I3" s="59" t="s">
        <v>174</v>
      </c>
      <c r="J3" s="57" t="s">
        <v>176</v>
      </c>
      <c r="K3" s="69" t="s">
        <v>129</v>
      </c>
      <c r="L3" s="180" t="s">
        <v>7</v>
      </c>
      <c r="M3" s="183" t="s">
        <v>8</v>
      </c>
    </row>
    <row r="4" spans="1:14" ht="19.5" customHeight="1">
      <c r="B4" s="178"/>
      <c r="C4" s="179"/>
      <c r="D4" s="182"/>
      <c r="E4" s="21" t="s">
        <v>9</v>
      </c>
      <c r="F4" s="21" t="s">
        <v>0</v>
      </c>
      <c r="G4" s="21" t="s">
        <v>1</v>
      </c>
      <c r="H4" s="70" t="s">
        <v>179</v>
      </c>
      <c r="I4" s="60" t="s">
        <v>175</v>
      </c>
      <c r="J4" s="58" t="s">
        <v>177</v>
      </c>
      <c r="K4" s="23" t="s">
        <v>130</v>
      </c>
      <c r="L4" s="180"/>
      <c r="M4" s="184"/>
    </row>
    <row r="5" spans="1:14" ht="25.5" hidden="1" customHeight="1" outlineLevel="1">
      <c r="B5" s="66"/>
      <c r="C5" s="71" t="s">
        <v>117</v>
      </c>
      <c r="D5" s="72"/>
      <c r="E5" s="73">
        <f>SUM(F5:G5)</f>
        <v>16867</v>
      </c>
      <c r="F5" s="73">
        <v>11544</v>
      </c>
      <c r="G5" s="74">
        <v>5323</v>
      </c>
      <c r="H5" s="75">
        <v>7512516</v>
      </c>
      <c r="I5" s="76">
        <v>22502670</v>
      </c>
      <c r="J5" s="75">
        <v>42827180</v>
      </c>
      <c r="K5" s="75">
        <f t="shared" ref="K5:K18" si="0">ROUND(J5,-4)/10000</f>
        <v>4283</v>
      </c>
      <c r="L5" s="75">
        <v>42919719</v>
      </c>
      <c r="M5" s="75">
        <v>19091909</v>
      </c>
      <c r="N5" s="14"/>
    </row>
    <row r="6" spans="1:14" ht="25.5" hidden="1" customHeight="1" outlineLevel="1">
      <c r="B6" s="66"/>
      <c r="C6" s="71" t="s">
        <v>118</v>
      </c>
      <c r="D6" s="72"/>
      <c r="E6" s="73">
        <f>SUM(F6:G6)</f>
        <v>16260</v>
      </c>
      <c r="F6" s="73">
        <v>11129</v>
      </c>
      <c r="G6" s="74">
        <v>5131</v>
      </c>
      <c r="H6" s="75">
        <v>7302239</v>
      </c>
      <c r="I6" s="73">
        <v>22804556</v>
      </c>
      <c r="J6" s="75">
        <v>42084364</v>
      </c>
      <c r="K6" s="75">
        <f t="shared" si="0"/>
        <v>4208</v>
      </c>
      <c r="L6" s="75">
        <v>42250944</v>
      </c>
      <c r="M6" s="75">
        <v>18193391</v>
      </c>
      <c r="N6" s="14"/>
    </row>
    <row r="7" spans="1:14" ht="25.5" hidden="1" customHeight="1" outlineLevel="1">
      <c r="B7" s="66"/>
      <c r="C7" s="71" t="s">
        <v>119</v>
      </c>
      <c r="D7" s="72"/>
      <c r="E7" s="73">
        <f>SUM(F7:G7)</f>
        <v>16259</v>
      </c>
      <c r="F7" s="73">
        <v>11052</v>
      </c>
      <c r="G7" s="74">
        <v>5207</v>
      </c>
      <c r="H7" s="75">
        <v>7326363</v>
      </c>
      <c r="I7" s="73">
        <v>22376563</v>
      </c>
      <c r="J7" s="75">
        <v>41303031</v>
      </c>
      <c r="K7" s="75">
        <f t="shared" si="0"/>
        <v>4130</v>
      </c>
      <c r="L7" s="75">
        <v>41349346</v>
      </c>
      <c r="M7" s="75">
        <v>17576688</v>
      </c>
      <c r="N7" s="14"/>
    </row>
    <row r="8" spans="1:14" ht="25.5" hidden="1" customHeight="1" outlineLevel="1">
      <c r="B8" s="66"/>
      <c r="C8" s="71" t="s">
        <v>120</v>
      </c>
      <c r="D8" s="72"/>
      <c r="E8" s="73">
        <f>SUM(F8:G8)</f>
        <v>16379</v>
      </c>
      <c r="F8" s="73">
        <v>11251</v>
      </c>
      <c r="G8" s="74">
        <v>5128</v>
      </c>
      <c r="H8" s="75">
        <v>7297544</v>
      </c>
      <c r="I8" s="73">
        <v>21158374</v>
      </c>
      <c r="J8" s="75">
        <v>39581084</v>
      </c>
      <c r="K8" s="75">
        <f t="shared" si="0"/>
        <v>3958</v>
      </c>
      <c r="L8" s="75">
        <v>39633535</v>
      </c>
      <c r="M8" s="75">
        <v>17170648</v>
      </c>
      <c r="N8" s="14"/>
    </row>
    <row r="9" spans="1:14" ht="25.5" hidden="1" customHeight="1" outlineLevel="1">
      <c r="B9" s="66"/>
      <c r="C9" s="71" t="s">
        <v>121</v>
      </c>
      <c r="D9" s="72"/>
      <c r="E9" s="73">
        <f>SUM(F9:G9)</f>
        <v>15528</v>
      </c>
      <c r="F9" s="73">
        <v>10668</v>
      </c>
      <c r="G9" s="74">
        <v>4860</v>
      </c>
      <c r="H9" s="75">
        <v>6799964</v>
      </c>
      <c r="I9" s="73">
        <v>17972987</v>
      </c>
      <c r="J9" s="75">
        <v>35079741</v>
      </c>
      <c r="K9" s="75">
        <f t="shared" si="0"/>
        <v>3508</v>
      </c>
      <c r="L9" s="75">
        <v>35048375</v>
      </c>
      <c r="M9" s="75">
        <v>15601128</v>
      </c>
      <c r="N9" s="14" t="s">
        <v>10</v>
      </c>
    </row>
    <row r="10" spans="1:14" ht="25.5" hidden="1" customHeight="1" outlineLevel="1">
      <c r="B10" s="66"/>
      <c r="C10" s="71" t="s">
        <v>122</v>
      </c>
      <c r="D10" s="72">
        <v>947</v>
      </c>
      <c r="E10" s="73">
        <v>15305</v>
      </c>
      <c r="F10" s="73">
        <v>10579</v>
      </c>
      <c r="G10" s="74">
        <v>4726</v>
      </c>
      <c r="H10" s="75">
        <v>6617049</v>
      </c>
      <c r="I10" s="73">
        <v>18374150</v>
      </c>
      <c r="J10" s="75">
        <v>35947528</v>
      </c>
      <c r="K10" s="75">
        <f t="shared" si="0"/>
        <v>3595</v>
      </c>
      <c r="L10" s="75">
        <v>35863709</v>
      </c>
      <c r="M10" s="75">
        <v>16025355</v>
      </c>
      <c r="N10" s="14"/>
    </row>
    <row r="11" spans="1:14" ht="25.5" hidden="1" customHeight="1" outlineLevel="1">
      <c r="B11" s="66"/>
      <c r="C11" s="71" t="s">
        <v>123</v>
      </c>
      <c r="D11" s="72"/>
      <c r="E11" s="73">
        <f>SUM(F11:G11)</f>
        <v>15242</v>
      </c>
      <c r="F11" s="73">
        <v>10338</v>
      </c>
      <c r="G11" s="74">
        <v>4904</v>
      </c>
      <c r="H11" s="75">
        <v>6345682</v>
      </c>
      <c r="I11" s="73">
        <v>17202065</v>
      </c>
      <c r="J11" s="75">
        <v>34097580</v>
      </c>
      <c r="K11" s="75">
        <f t="shared" si="0"/>
        <v>3410</v>
      </c>
      <c r="L11" s="75">
        <v>34045606</v>
      </c>
      <c r="M11" s="75">
        <v>16243247</v>
      </c>
      <c r="N11" s="14"/>
    </row>
    <row r="12" spans="1:14" ht="25.5" hidden="1" customHeight="1" outlineLevel="1">
      <c r="B12" s="66"/>
      <c r="C12" s="71" t="s">
        <v>124</v>
      </c>
      <c r="D12" s="72"/>
      <c r="E12" s="73">
        <f>SUM(F12:G12)</f>
        <v>15126</v>
      </c>
      <c r="F12" s="73">
        <v>10204</v>
      </c>
      <c r="G12" s="74">
        <v>4922</v>
      </c>
      <c r="H12" s="75">
        <v>6248466</v>
      </c>
      <c r="I12" s="73">
        <v>16096999</v>
      </c>
      <c r="J12" s="75">
        <v>31830866</v>
      </c>
      <c r="K12" s="75">
        <f t="shared" si="0"/>
        <v>3183</v>
      </c>
      <c r="L12" s="75">
        <v>31833384</v>
      </c>
      <c r="M12" s="75">
        <v>14405423</v>
      </c>
      <c r="N12" s="14"/>
    </row>
    <row r="13" spans="1:14" ht="25.5" hidden="1" customHeight="1" outlineLevel="1">
      <c r="B13" s="66"/>
      <c r="C13" s="71" t="s">
        <v>125</v>
      </c>
      <c r="D13" s="72"/>
      <c r="E13" s="73">
        <f>SUM(F13:G13)</f>
        <v>14773</v>
      </c>
      <c r="F13" s="73">
        <v>9978</v>
      </c>
      <c r="G13" s="74">
        <v>4795</v>
      </c>
      <c r="H13" s="75">
        <v>5960697</v>
      </c>
      <c r="I13" s="73">
        <v>16251656</v>
      </c>
      <c r="J13" s="75">
        <v>32033159</v>
      </c>
      <c r="K13" s="75">
        <f t="shared" si="0"/>
        <v>3203</v>
      </c>
      <c r="L13" s="75">
        <v>31869150</v>
      </c>
      <c r="M13" s="75">
        <v>14257633</v>
      </c>
      <c r="N13" s="14"/>
    </row>
    <row r="14" spans="1:14" ht="25.5" hidden="1" customHeight="1" outlineLevel="1">
      <c r="B14" s="66"/>
      <c r="C14" s="71" t="s">
        <v>126</v>
      </c>
      <c r="D14" s="72"/>
      <c r="E14" s="73">
        <f>SUM(F14:G14)</f>
        <v>14426</v>
      </c>
      <c r="F14" s="73">
        <v>9652</v>
      </c>
      <c r="G14" s="74">
        <v>4774</v>
      </c>
      <c r="H14" s="75">
        <v>5810948</v>
      </c>
      <c r="I14" s="73">
        <v>16399432</v>
      </c>
      <c r="J14" s="75">
        <v>32259031</v>
      </c>
      <c r="K14" s="75">
        <f t="shared" si="0"/>
        <v>3226</v>
      </c>
      <c r="L14" s="75">
        <v>32253718</v>
      </c>
      <c r="M14" s="75">
        <v>14537500</v>
      </c>
      <c r="N14" s="14"/>
    </row>
    <row r="15" spans="1:14" ht="25.5" hidden="1" customHeight="1" outlineLevel="1">
      <c r="B15" s="66"/>
      <c r="C15" s="71" t="s">
        <v>127</v>
      </c>
      <c r="D15" s="72">
        <v>874</v>
      </c>
      <c r="E15" s="73">
        <f>SUM(F15:G15)</f>
        <v>14625</v>
      </c>
      <c r="F15" s="73">
        <v>9918</v>
      </c>
      <c r="G15" s="74">
        <v>4707</v>
      </c>
      <c r="H15" s="75">
        <v>5971166</v>
      </c>
      <c r="I15" s="73">
        <v>17954022</v>
      </c>
      <c r="J15" s="75">
        <v>35025950</v>
      </c>
      <c r="K15" s="75">
        <f t="shared" si="0"/>
        <v>3503</v>
      </c>
      <c r="L15" s="75">
        <v>35376537</v>
      </c>
      <c r="M15" s="75">
        <v>15895838</v>
      </c>
      <c r="N15" s="14"/>
    </row>
    <row r="16" spans="1:14" ht="25.5" hidden="1" customHeight="1" outlineLevel="1">
      <c r="B16" s="66"/>
      <c r="C16" s="71" t="s">
        <v>65</v>
      </c>
      <c r="D16" s="72">
        <v>789</v>
      </c>
      <c r="E16" s="73">
        <v>14632</v>
      </c>
      <c r="F16" s="73">
        <v>9859</v>
      </c>
      <c r="G16" s="74">
        <v>4773</v>
      </c>
      <c r="H16" s="75">
        <v>5994689</v>
      </c>
      <c r="I16" s="73">
        <v>20807513</v>
      </c>
      <c r="J16" s="75">
        <v>36879114</v>
      </c>
      <c r="K16" s="75">
        <f t="shared" si="0"/>
        <v>3688</v>
      </c>
      <c r="L16" s="75">
        <v>36165984</v>
      </c>
      <c r="M16" s="75">
        <v>14730018</v>
      </c>
      <c r="N16" s="14"/>
    </row>
    <row r="17" spans="2:17" ht="25.5" hidden="1" customHeight="1" outlineLevel="1">
      <c r="B17" s="66"/>
      <c r="C17" s="71" t="s">
        <v>66</v>
      </c>
      <c r="D17" s="72">
        <v>851</v>
      </c>
      <c r="E17" s="73">
        <v>14857</v>
      </c>
      <c r="F17" s="73">
        <v>10041</v>
      </c>
      <c r="G17" s="74">
        <v>4816</v>
      </c>
      <c r="H17" s="75">
        <v>6170876</v>
      </c>
      <c r="I17" s="73">
        <v>21261277</v>
      </c>
      <c r="J17" s="75">
        <v>37081940</v>
      </c>
      <c r="K17" s="75">
        <f t="shared" si="0"/>
        <v>3708</v>
      </c>
      <c r="L17" s="75">
        <v>36202242</v>
      </c>
      <c r="M17" s="75">
        <v>14512233</v>
      </c>
      <c r="N17" s="14"/>
    </row>
    <row r="18" spans="2:17" ht="25.5" hidden="1" customHeight="1" outlineLevel="1">
      <c r="B18" s="66"/>
      <c r="C18" s="71" t="s">
        <v>67</v>
      </c>
      <c r="D18" s="72">
        <v>648</v>
      </c>
      <c r="E18" s="73">
        <v>12467</v>
      </c>
      <c r="F18" s="73">
        <v>8597</v>
      </c>
      <c r="G18" s="74">
        <v>3870</v>
      </c>
      <c r="H18" s="75">
        <v>4855220</v>
      </c>
      <c r="I18" s="75">
        <v>19262913</v>
      </c>
      <c r="J18" s="75">
        <v>33491593</v>
      </c>
      <c r="K18" s="75">
        <f t="shared" si="0"/>
        <v>3349</v>
      </c>
      <c r="L18" s="75">
        <v>32870705</v>
      </c>
      <c r="M18" s="75">
        <v>13066288</v>
      </c>
      <c r="N18" s="14"/>
    </row>
    <row r="19" spans="2:17" ht="25.5" hidden="1" customHeight="1" collapsed="1">
      <c r="B19" s="66"/>
      <c r="C19" s="77" t="s">
        <v>113</v>
      </c>
      <c r="D19" s="88">
        <v>622</v>
      </c>
      <c r="E19" s="89">
        <v>12114</v>
      </c>
      <c r="F19" s="89">
        <v>8363</v>
      </c>
      <c r="G19" s="90">
        <v>3751</v>
      </c>
      <c r="H19" s="103">
        <v>4708877</v>
      </c>
      <c r="I19" s="103">
        <v>19674213</v>
      </c>
      <c r="J19" s="103">
        <v>33101750</v>
      </c>
      <c r="K19" s="103">
        <f>ROUND(J19,-3)/1000</f>
        <v>33102</v>
      </c>
      <c r="L19" s="103">
        <v>32499976</v>
      </c>
      <c r="M19" s="103">
        <v>12472268</v>
      </c>
      <c r="N19" s="14"/>
    </row>
    <row r="20" spans="2:17" s="9" customFormat="1" ht="25.5" customHeight="1">
      <c r="B20" s="78"/>
      <c r="C20" s="79" t="s">
        <v>26</v>
      </c>
      <c r="D20" s="91">
        <v>616</v>
      </c>
      <c r="E20" s="92">
        <v>13412</v>
      </c>
      <c r="F20" s="89">
        <v>9045</v>
      </c>
      <c r="G20" s="90">
        <v>4367</v>
      </c>
      <c r="H20" s="103">
        <v>5018674</v>
      </c>
      <c r="I20" s="103">
        <v>21624341</v>
      </c>
      <c r="J20" s="103">
        <v>37038642</v>
      </c>
      <c r="K20" s="103">
        <f t="shared" ref="K20:K24" si="1">ROUND(J20,-3)/1000</f>
        <v>37039</v>
      </c>
      <c r="L20" s="103">
        <v>36363836</v>
      </c>
      <c r="M20" s="103">
        <v>14069236</v>
      </c>
      <c r="N20" s="19"/>
    </row>
    <row r="21" spans="2:17" s="9" customFormat="1" ht="25.5" customHeight="1">
      <c r="B21" s="78"/>
      <c r="C21" s="79" t="s">
        <v>114</v>
      </c>
      <c r="D21" s="91">
        <v>603</v>
      </c>
      <c r="E21" s="92">
        <v>12692</v>
      </c>
      <c r="F21" s="89">
        <v>8604</v>
      </c>
      <c r="G21" s="90">
        <v>4088</v>
      </c>
      <c r="H21" s="103">
        <v>5152474</v>
      </c>
      <c r="I21" s="103">
        <v>21595591</v>
      </c>
      <c r="J21" s="103">
        <v>37586436</v>
      </c>
      <c r="K21" s="103">
        <f t="shared" si="1"/>
        <v>37586</v>
      </c>
      <c r="L21" s="103">
        <v>36326293</v>
      </c>
      <c r="M21" s="103">
        <v>14354352</v>
      </c>
      <c r="N21" s="19"/>
    </row>
    <row r="22" spans="2:17" s="24" customFormat="1" ht="25.5" customHeight="1">
      <c r="B22" s="80"/>
      <c r="C22" s="81" t="s">
        <v>115</v>
      </c>
      <c r="D22" s="91">
        <v>595</v>
      </c>
      <c r="E22" s="92">
        <v>12633</v>
      </c>
      <c r="F22" s="89">
        <v>8549</v>
      </c>
      <c r="G22" s="90">
        <v>4084</v>
      </c>
      <c r="H22" s="89">
        <v>5278573</v>
      </c>
      <c r="I22" s="89">
        <v>22162932</v>
      </c>
      <c r="J22" s="89">
        <v>38879359</v>
      </c>
      <c r="K22" s="103">
        <f t="shared" si="1"/>
        <v>38879</v>
      </c>
      <c r="L22" s="89">
        <v>37522810</v>
      </c>
      <c r="M22" s="89">
        <v>14855850</v>
      </c>
      <c r="N22" s="25"/>
      <c r="P22" s="26"/>
      <c r="Q22" s="26"/>
    </row>
    <row r="23" spans="2:17" s="24" customFormat="1" ht="25.5" customHeight="1">
      <c r="B23" s="80"/>
      <c r="C23" s="171" t="s">
        <v>116</v>
      </c>
      <c r="D23" s="172">
        <v>591</v>
      </c>
      <c r="E23" s="173">
        <v>12718</v>
      </c>
      <c r="F23" s="173">
        <v>8614</v>
      </c>
      <c r="G23" s="174">
        <v>4104</v>
      </c>
      <c r="H23" s="173">
        <v>5187438</v>
      </c>
      <c r="I23" s="173">
        <v>23245441</v>
      </c>
      <c r="J23" s="173">
        <v>40157167</v>
      </c>
      <c r="K23" s="89">
        <f t="shared" ref="K23" si="2">ROUND(J23,-3)/1000</f>
        <v>40157</v>
      </c>
      <c r="L23" s="173">
        <v>38931010</v>
      </c>
      <c r="M23" s="173">
        <v>15161026</v>
      </c>
      <c r="N23" s="25"/>
      <c r="O23" s="27"/>
      <c r="P23" s="28"/>
      <c r="Q23" s="28"/>
    </row>
    <row r="24" spans="2:17" s="24" customFormat="1" ht="25.5" customHeight="1">
      <c r="B24" s="82"/>
      <c r="C24" s="142" t="s">
        <v>194</v>
      </c>
      <c r="D24" s="143">
        <v>578</v>
      </c>
      <c r="E24" s="144">
        <v>12641</v>
      </c>
      <c r="F24" s="144">
        <v>8521</v>
      </c>
      <c r="G24" s="145">
        <v>4120</v>
      </c>
      <c r="H24" s="144">
        <v>5250799</v>
      </c>
      <c r="I24" s="144">
        <v>22743017</v>
      </c>
      <c r="J24" s="144">
        <v>40611862</v>
      </c>
      <c r="K24" s="146">
        <f t="shared" si="1"/>
        <v>40612</v>
      </c>
      <c r="L24" s="144">
        <v>39329359</v>
      </c>
      <c r="M24" s="144">
        <v>15990727</v>
      </c>
      <c r="N24" s="25"/>
      <c r="O24" s="27"/>
      <c r="P24" s="28"/>
      <c r="Q24" s="28"/>
    </row>
    <row r="25" spans="2:17" s="6" customFormat="1" ht="21.75" customHeight="1">
      <c r="B25" s="83" t="s">
        <v>128</v>
      </c>
      <c r="C25" s="84" t="s">
        <v>32</v>
      </c>
      <c r="D25" s="93">
        <v>38</v>
      </c>
      <c r="E25" s="94">
        <v>2844</v>
      </c>
      <c r="F25" s="95">
        <v>1384</v>
      </c>
      <c r="G25" s="96">
        <v>1460</v>
      </c>
      <c r="H25" s="104">
        <v>828736</v>
      </c>
      <c r="I25" s="104">
        <v>5955837</v>
      </c>
      <c r="J25" s="104">
        <v>10084130</v>
      </c>
      <c r="K25" s="104">
        <f>IFERROR(ROUND(J25,-4)/10000,"X")</f>
        <v>1008</v>
      </c>
      <c r="L25" s="104">
        <v>9814496</v>
      </c>
      <c r="M25" s="104">
        <v>3714991</v>
      </c>
      <c r="N25" s="29"/>
      <c r="O25" s="30"/>
      <c r="P25" s="31"/>
      <c r="Q25" s="32"/>
    </row>
    <row r="26" spans="2:17" s="6" customFormat="1" ht="21.75" customHeight="1">
      <c r="B26" s="85">
        <v>10</v>
      </c>
      <c r="C26" s="84" t="s">
        <v>27</v>
      </c>
      <c r="D26" s="93">
        <v>2</v>
      </c>
      <c r="E26" s="94">
        <v>31</v>
      </c>
      <c r="F26" s="95">
        <v>20</v>
      </c>
      <c r="G26" s="97">
        <v>11</v>
      </c>
      <c r="H26" s="104" t="s">
        <v>56</v>
      </c>
      <c r="I26" s="104" t="s">
        <v>57</v>
      </c>
      <c r="J26" s="104" t="s">
        <v>58</v>
      </c>
      <c r="K26" s="104" t="str">
        <f>IFERROR(ROUND(J26,-4)/10000,"X")</f>
        <v>X</v>
      </c>
      <c r="L26" s="104" t="s">
        <v>58</v>
      </c>
      <c r="M26" s="104" t="s">
        <v>59</v>
      </c>
      <c r="N26" s="33"/>
      <c r="O26" s="30"/>
      <c r="P26" s="31"/>
      <c r="Q26" s="32"/>
    </row>
    <row r="27" spans="2:17" s="6" customFormat="1" ht="21.75" customHeight="1">
      <c r="B27" s="85">
        <v>11</v>
      </c>
      <c r="C27" s="84" t="s">
        <v>11</v>
      </c>
      <c r="D27" s="93">
        <v>6</v>
      </c>
      <c r="E27" s="94">
        <v>57</v>
      </c>
      <c r="F27" s="95">
        <v>35</v>
      </c>
      <c r="G27" s="96">
        <v>22</v>
      </c>
      <c r="H27" s="104">
        <v>17137</v>
      </c>
      <c r="I27" s="104">
        <v>20404</v>
      </c>
      <c r="J27" s="104">
        <v>51835</v>
      </c>
      <c r="K27" s="104">
        <f t="shared" ref="K27:K48" si="3">IFERROR(ROUND(J27,-4)/10000,"X")</f>
        <v>5</v>
      </c>
      <c r="L27" s="104">
        <v>51835</v>
      </c>
      <c r="M27" s="104">
        <v>28969</v>
      </c>
      <c r="N27" s="33"/>
      <c r="O27" s="30"/>
      <c r="P27" s="31"/>
      <c r="Q27" s="32"/>
    </row>
    <row r="28" spans="2:17" s="6" customFormat="1" ht="21.75" customHeight="1">
      <c r="B28" s="85">
        <v>12</v>
      </c>
      <c r="C28" s="84" t="s">
        <v>28</v>
      </c>
      <c r="D28" s="93">
        <v>11</v>
      </c>
      <c r="E28" s="94">
        <v>124</v>
      </c>
      <c r="F28" s="98">
        <v>98</v>
      </c>
      <c r="G28" s="96">
        <v>26</v>
      </c>
      <c r="H28" s="104">
        <v>54320</v>
      </c>
      <c r="I28" s="104">
        <v>85532</v>
      </c>
      <c r="J28" s="104">
        <v>253096</v>
      </c>
      <c r="K28" s="104">
        <f t="shared" si="3"/>
        <v>25</v>
      </c>
      <c r="L28" s="104">
        <v>193835</v>
      </c>
      <c r="M28" s="104">
        <v>155697</v>
      </c>
      <c r="N28" s="33"/>
      <c r="O28" s="30"/>
      <c r="P28" s="31"/>
      <c r="Q28" s="32"/>
    </row>
    <row r="29" spans="2:17" s="6" customFormat="1" ht="21.75" customHeight="1">
      <c r="B29" s="85">
        <v>13</v>
      </c>
      <c r="C29" s="84" t="s">
        <v>29</v>
      </c>
      <c r="D29" s="93">
        <v>26</v>
      </c>
      <c r="E29" s="94">
        <v>367</v>
      </c>
      <c r="F29" s="95">
        <v>289</v>
      </c>
      <c r="G29" s="96">
        <v>78</v>
      </c>
      <c r="H29" s="104">
        <v>148587</v>
      </c>
      <c r="I29" s="104">
        <v>345015</v>
      </c>
      <c r="J29" s="104">
        <v>563279</v>
      </c>
      <c r="K29" s="104">
        <f t="shared" si="3"/>
        <v>56</v>
      </c>
      <c r="L29" s="104">
        <v>534629</v>
      </c>
      <c r="M29" s="104">
        <v>198860</v>
      </c>
      <c r="N29" s="33"/>
      <c r="O29" s="30"/>
      <c r="P29" s="31"/>
      <c r="Q29" s="32"/>
    </row>
    <row r="30" spans="2:17" s="6" customFormat="1" ht="21.75" customHeight="1">
      <c r="B30" s="85">
        <v>14</v>
      </c>
      <c r="C30" s="84" t="s">
        <v>30</v>
      </c>
      <c r="D30" s="93">
        <v>40</v>
      </c>
      <c r="E30" s="94">
        <v>1132</v>
      </c>
      <c r="F30" s="95">
        <v>734</v>
      </c>
      <c r="G30" s="96">
        <v>398</v>
      </c>
      <c r="H30" s="104">
        <v>531573</v>
      </c>
      <c r="I30" s="105">
        <v>4340209</v>
      </c>
      <c r="J30" s="104">
        <v>8747546</v>
      </c>
      <c r="K30" s="104">
        <f t="shared" si="3"/>
        <v>875</v>
      </c>
      <c r="L30" s="104">
        <v>8729064</v>
      </c>
      <c r="M30" s="104">
        <v>3915897</v>
      </c>
      <c r="N30" s="33"/>
      <c r="O30" s="30"/>
      <c r="P30" s="31"/>
      <c r="Q30" s="32"/>
    </row>
    <row r="31" spans="2:17" s="6" customFormat="1" ht="21.75" customHeight="1">
      <c r="B31" s="85">
        <v>15</v>
      </c>
      <c r="C31" s="84" t="s">
        <v>12</v>
      </c>
      <c r="D31" s="93">
        <v>31</v>
      </c>
      <c r="E31" s="94">
        <v>629</v>
      </c>
      <c r="F31" s="95">
        <v>470</v>
      </c>
      <c r="G31" s="96">
        <v>159</v>
      </c>
      <c r="H31" s="106">
        <v>271921</v>
      </c>
      <c r="I31" s="104">
        <v>785847</v>
      </c>
      <c r="J31" s="106">
        <v>1655501</v>
      </c>
      <c r="K31" s="106">
        <f t="shared" si="3"/>
        <v>166</v>
      </c>
      <c r="L31" s="106">
        <v>1656811</v>
      </c>
      <c r="M31" s="106">
        <v>779488</v>
      </c>
      <c r="N31" s="33"/>
      <c r="O31" s="30"/>
      <c r="P31" s="31"/>
      <c r="Q31" s="32"/>
    </row>
    <row r="32" spans="2:17" s="6" customFormat="1" ht="21.75" customHeight="1">
      <c r="B32" s="85">
        <v>16</v>
      </c>
      <c r="C32" s="84" t="s">
        <v>13</v>
      </c>
      <c r="D32" s="93">
        <v>20</v>
      </c>
      <c r="E32" s="94">
        <v>498</v>
      </c>
      <c r="F32" s="95">
        <v>365</v>
      </c>
      <c r="G32" s="96">
        <v>133</v>
      </c>
      <c r="H32" s="104">
        <v>217551</v>
      </c>
      <c r="I32" s="106">
        <v>1473466</v>
      </c>
      <c r="J32" s="104">
        <v>2155407</v>
      </c>
      <c r="K32" s="104">
        <f t="shared" si="3"/>
        <v>216</v>
      </c>
      <c r="L32" s="104">
        <v>1817539</v>
      </c>
      <c r="M32" s="104">
        <v>610942</v>
      </c>
      <c r="N32" s="33"/>
      <c r="O32" s="30"/>
      <c r="P32" s="31"/>
      <c r="Q32" s="32"/>
    </row>
    <row r="33" spans="2:17" s="6" customFormat="1" ht="21.75" customHeight="1">
      <c r="B33" s="85">
        <v>17</v>
      </c>
      <c r="C33" s="84" t="s">
        <v>31</v>
      </c>
      <c r="D33" s="93">
        <v>1</v>
      </c>
      <c r="E33" s="94">
        <v>19</v>
      </c>
      <c r="F33" s="95">
        <v>17</v>
      </c>
      <c r="G33" s="96">
        <v>2</v>
      </c>
      <c r="H33" s="104" t="s">
        <v>58</v>
      </c>
      <c r="I33" s="104" t="s">
        <v>58</v>
      </c>
      <c r="J33" s="104" t="s">
        <v>63</v>
      </c>
      <c r="K33" s="104" t="str">
        <f t="shared" si="3"/>
        <v>X</v>
      </c>
      <c r="L33" s="104" t="s">
        <v>56</v>
      </c>
      <c r="M33" s="104" t="s">
        <v>58</v>
      </c>
      <c r="N33" s="33"/>
      <c r="O33" s="30"/>
      <c r="P33" s="31"/>
      <c r="Q33" s="32"/>
    </row>
    <row r="34" spans="2:17" s="6" customFormat="1" ht="21.75" customHeight="1">
      <c r="B34" s="85">
        <v>18</v>
      </c>
      <c r="C34" s="84" t="s">
        <v>33</v>
      </c>
      <c r="D34" s="93">
        <v>51</v>
      </c>
      <c r="E34" s="94">
        <v>649</v>
      </c>
      <c r="F34" s="95">
        <v>386</v>
      </c>
      <c r="G34" s="96">
        <v>263</v>
      </c>
      <c r="H34" s="104">
        <v>226586</v>
      </c>
      <c r="I34" s="104">
        <v>518314</v>
      </c>
      <c r="J34" s="104">
        <v>1029323</v>
      </c>
      <c r="K34" s="104">
        <f t="shared" si="3"/>
        <v>103</v>
      </c>
      <c r="L34" s="104">
        <v>1021421</v>
      </c>
      <c r="M34" s="104">
        <v>469810</v>
      </c>
      <c r="N34" s="33"/>
      <c r="O34" s="30"/>
      <c r="P34" s="31"/>
      <c r="Q34" s="32"/>
    </row>
    <row r="35" spans="2:17" s="6" customFormat="1" ht="21.75" customHeight="1">
      <c r="B35" s="85">
        <v>19</v>
      </c>
      <c r="C35" s="84" t="s">
        <v>34</v>
      </c>
      <c r="D35" s="93">
        <v>24</v>
      </c>
      <c r="E35" s="94">
        <v>409</v>
      </c>
      <c r="F35" s="95">
        <v>261</v>
      </c>
      <c r="G35" s="97">
        <v>148</v>
      </c>
      <c r="H35" s="104">
        <v>164218</v>
      </c>
      <c r="I35" s="104">
        <v>499339</v>
      </c>
      <c r="J35" s="104">
        <v>786557</v>
      </c>
      <c r="K35" s="104">
        <f t="shared" si="3"/>
        <v>79</v>
      </c>
      <c r="L35" s="104">
        <v>776715</v>
      </c>
      <c r="M35" s="105">
        <v>256143</v>
      </c>
      <c r="N35" s="33"/>
      <c r="O35" s="30"/>
      <c r="P35" s="31"/>
      <c r="Q35" s="32"/>
    </row>
    <row r="36" spans="2:17" s="6" customFormat="1" ht="21.75" customHeight="1">
      <c r="B36" s="85">
        <v>20</v>
      </c>
      <c r="C36" s="84" t="s">
        <v>14</v>
      </c>
      <c r="D36" s="93">
        <v>4</v>
      </c>
      <c r="E36" s="94">
        <v>115</v>
      </c>
      <c r="F36" s="95">
        <v>64</v>
      </c>
      <c r="G36" s="97">
        <v>51</v>
      </c>
      <c r="H36" s="104">
        <v>36824</v>
      </c>
      <c r="I36" s="104">
        <v>113826</v>
      </c>
      <c r="J36" s="104">
        <v>171131</v>
      </c>
      <c r="K36" s="104">
        <f t="shared" si="3"/>
        <v>17</v>
      </c>
      <c r="L36" s="104">
        <v>171264</v>
      </c>
      <c r="M36" s="104">
        <v>51094</v>
      </c>
      <c r="N36" s="33"/>
      <c r="O36" s="30"/>
      <c r="P36" s="31"/>
      <c r="Q36" s="32"/>
    </row>
    <row r="37" spans="2:17" s="6" customFormat="1" ht="21.75" customHeight="1">
      <c r="B37" s="85">
        <v>21</v>
      </c>
      <c r="C37" s="84" t="s">
        <v>35</v>
      </c>
      <c r="D37" s="93">
        <v>13</v>
      </c>
      <c r="E37" s="94">
        <v>199</v>
      </c>
      <c r="F37" s="95">
        <v>154</v>
      </c>
      <c r="G37" s="96">
        <v>45</v>
      </c>
      <c r="H37" s="104">
        <v>113590</v>
      </c>
      <c r="I37" s="104">
        <v>530920</v>
      </c>
      <c r="J37" s="104">
        <v>1066386</v>
      </c>
      <c r="K37" s="104">
        <f t="shared" si="3"/>
        <v>107</v>
      </c>
      <c r="L37" s="104">
        <v>1066847</v>
      </c>
      <c r="M37" s="104">
        <v>479417</v>
      </c>
      <c r="N37" s="33"/>
      <c r="O37" s="30"/>
      <c r="P37" s="31"/>
      <c r="Q37" s="32"/>
    </row>
    <row r="38" spans="2:17" s="6" customFormat="1" ht="21.75" customHeight="1">
      <c r="B38" s="85">
        <v>22</v>
      </c>
      <c r="C38" s="84" t="s">
        <v>15</v>
      </c>
      <c r="D38" s="93">
        <v>18</v>
      </c>
      <c r="E38" s="94">
        <v>429</v>
      </c>
      <c r="F38" s="95">
        <v>379</v>
      </c>
      <c r="G38" s="96">
        <v>50</v>
      </c>
      <c r="H38" s="104">
        <v>240891</v>
      </c>
      <c r="I38" s="104">
        <v>1700743</v>
      </c>
      <c r="J38" s="104">
        <v>2374812</v>
      </c>
      <c r="K38" s="104">
        <f t="shared" si="3"/>
        <v>237</v>
      </c>
      <c r="L38" s="104">
        <v>2277028</v>
      </c>
      <c r="M38" s="104">
        <v>577756</v>
      </c>
      <c r="N38" s="33"/>
      <c r="O38" s="30"/>
      <c r="P38" s="31"/>
      <c r="Q38" s="32"/>
    </row>
    <row r="39" spans="2:17" s="6" customFormat="1" ht="21.75" customHeight="1">
      <c r="B39" s="85">
        <v>23</v>
      </c>
      <c r="C39" s="84" t="s">
        <v>16</v>
      </c>
      <c r="D39" s="93">
        <v>6</v>
      </c>
      <c r="E39" s="94">
        <v>70</v>
      </c>
      <c r="F39" s="95">
        <v>55</v>
      </c>
      <c r="G39" s="96">
        <v>15</v>
      </c>
      <c r="H39" s="104">
        <v>27744</v>
      </c>
      <c r="I39" s="104">
        <v>76300</v>
      </c>
      <c r="J39" s="104">
        <v>142599</v>
      </c>
      <c r="K39" s="104">
        <f t="shared" si="3"/>
        <v>14</v>
      </c>
      <c r="L39" s="104">
        <v>141972</v>
      </c>
      <c r="M39" s="104">
        <v>61106</v>
      </c>
      <c r="N39" s="33"/>
      <c r="O39" s="30"/>
      <c r="P39" s="31"/>
      <c r="Q39" s="32"/>
    </row>
    <row r="40" spans="2:17" s="6" customFormat="1" ht="21.75" customHeight="1">
      <c r="B40" s="85">
        <v>24</v>
      </c>
      <c r="C40" s="84" t="s">
        <v>36</v>
      </c>
      <c r="D40" s="93">
        <v>170</v>
      </c>
      <c r="E40" s="94">
        <v>2727</v>
      </c>
      <c r="F40" s="95">
        <v>2021</v>
      </c>
      <c r="G40" s="96">
        <v>706</v>
      </c>
      <c r="H40" s="106">
        <v>1207785</v>
      </c>
      <c r="I40" s="105">
        <v>2902469</v>
      </c>
      <c r="J40" s="106">
        <v>5619856</v>
      </c>
      <c r="K40" s="106">
        <f t="shared" si="3"/>
        <v>562</v>
      </c>
      <c r="L40" s="106">
        <v>5462248</v>
      </c>
      <c r="M40" s="106">
        <v>2463549</v>
      </c>
      <c r="N40" s="33"/>
      <c r="O40" s="30"/>
      <c r="P40" s="31"/>
      <c r="Q40" s="32"/>
    </row>
    <row r="41" spans="2:17" s="6" customFormat="1" ht="21.75" customHeight="1">
      <c r="B41" s="85">
        <v>25</v>
      </c>
      <c r="C41" s="84" t="s">
        <v>37</v>
      </c>
      <c r="D41" s="93">
        <v>16</v>
      </c>
      <c r="E41" s="94">
        <v>337</v>
      </c>
      <c r="F41" s="95">
        <v>275</v>
      </c>
      <c r="G41" s="96">
        <v>62</v>
      </c>
      <c r="H41" s="104">
        <v>164270</v>
      </c>
      <c r="I41" s="104">
        <v>198577</v>
      </c>
      <c r="J41" s="104">
        <v>503414</v>
      </c>
      <c r="K41" s="104">
        <f t="shared" si="3"/>
        <v>50</v>
      </c>
      <c r="L41" s="104">
        <v>494484</v>
      </c>
      <c r="M41" s="104">
        <v>276642</v>
      </c>
      <c r="N41" s="33"/>
      <c r="O41" s="30"/>
      <c r="P41" s="31"/>
      <c r="Q41" s="32"/>
    </row>
    <row r="42" spans="2:17" s="6" customFormat="1" ht="21.75" customHeight="1">
      <c r="B42" s="85">
        <v>26</v>
      </c>
      <c r="C42" s="84" t="s">
        <v>38</v>
      </c>
      <c r="D42" s="93">
        <v>41</v>
      </c>
      <c r="E42" s="94">
        <v>470</v>
      </c>
      <c r="F42" s="95">
        <v>394</v>
      </c>
      <c r="G42" s="96">
        <v>76</v>
      </c>
      <c r="H42" s="104">
        <v>233853</v>
      </c>
      <c r="I42" s="104">
        <v>379284</v>
      </c>
      <c r="J42" s="104">
        <v>887922</v>
      </c>
      <c r="K42" s="104">
        <f t="shared" si="3"/>
        <v>89</v>
      </c>
      <c r="L42" s="104">
        <v>816063</v>
      </c>
      <c r="M42" s="104">
        <v>462501</v>
      </c>
      <c r="N42" s="33"/>
      <c r="O42" s="30"/>
      <c r="P42" s="31"/>
      <c r="Q42" s="32"/>
    </row>
    <row r="43" spans="2:17" s="6" customFormat="1" ht="21.75" customHeight="1">
      <c r="B43" s="85">
        <v>27</v>
      </c>
      <c r="C43" s="84" t="s">
        <v>39</v>
      </c>
      <c r="D43" s="93">
        <v>6</v>
      </c>
      <c r="E43" s="94">
        <v>122</v>
      </c>
      <c r="F43" s="95">
        <v>84</v>
      </c>
      <c r="G43" s="96">
        <v>38</v>
      </c>
      <c r="H43" s="104">
        <v>63067</v>
      </c>
      <c r="I43" s="104">
        <v>174309</v>
      </c>
      <c r="J43" s="104">
        <v>261569</v>
      </c>
      <c r="K43" s="104">
        <f t="shared" si="3"/>
        <v>26</v>
      </c>
      <c r="L43" s="104">
        <v>252021</v>
      </c>
      <c r="M43" s="104">
        <v>75568</v>
      </c>
      <c r="N43" s="33"/>
      <c r="O43" s="30"/>
      <c r="P43" s="31"/>
      <c r="Q43" s="32"/>
    </row>
    <row r="44" spans="2:17" s="6" customFormat="1" ht="21.75" customHeight="1">
      <c r="B44" s="85">
        <v>28</v>
      </c>
      <c r="C44" s="84" t="s">
        <v>17</v>
      </c>
      <c r="D44" s="93">
        <v>1</v>
      </c>
      <c r="E44" s="94">
        <v>42</v>
      </c>
      <c r="F44" s="95">
        <v>33</v>
      </c>
      <c r="G44" s="96">
        <v>9</v>
      </c>
      <c r="H44" s="104" t="s">
        <v>58</v>
      </c>
      <c r="I44" s="104" t="s">
        <v>60</v>
      </c>
      <c r="J44" s="104" t="s">
        <v>62</v>
      </c>
      <c r="K44" s="104" t="str">
        <f t="shared" si="3"/>
        <v>X</v>
      </c>
      <c r="L44" s="104" t="s">
        <v>61</v>
      </c>
      <c r="M44" s="104" t="s">
        <v>58</v>
      </c>
      <c r="N44" s="33"/>
      <c r="O44" s="30"/>
      <c r="P44" s="31"/>
      <c r="Q44" s="32"/>
    </row>
    <row r="45" spans="2:17" s="6" customFormat="1" ht="21.75" customHeight="1">
      <c r="B45" s="85">
        <v>29</v>
      </c>
      <c r="C45" s="84" t="s">
        <v>40</v>
      </c>
      <c r="D45" s="93">
        <v>18</v>
      </c>
      <c r="E45" s="94">
        <v>340</v>
      </c>
      <c r="F45" s="95">
        <v>263</v>
      </c>
      <c r="G45" s="96">
        <v>77</v>
      </c>
      <c r="H45" s="105">
        <v>147761</v>
      </c>
      <c r="I45" s="104">
        <v>476372</v>
      </c>
      <c r="J45" s="104">
        <v>761328</v>
      </c>
      <c r="K45" s="104">
        <f t="shared" si="3"/>
        <v>76</v>
      </c>
      <c r="L45" s="104">
        <v>697069</v>
      </c>
      <c r="M45" s="104">
        <v>251448</v>
      </c>
      <c r="N45" s="33"/>
      <c r="O45" s="30"/>
      <c r="P45" s="31"/>
      <c r="Q45" s="32"/>
    </row>
    <row r="46" spans="2:17" s="6" customFormat="1" ht="21.75" customHeight="1">
      <c r="B46" s="85">
        <v>30</v>
      </c>
      <c r="C46" s="84" t="s">
        <v>41</v>
      </c>
      <c r="D46" s="93">
        <v>2</v>
      </c>
      <c r="E46" s="94">
        <v>41</v>
      </c>
      <c r="F46" s="95">
        <v>35</v>
      </c>
      <c r="G46" s="96">
        <v>6</v>
      </c>
      <c r="H46" s="104" t="s">
        <v>58</v>
      </c>
      <c r="I46" s="104" t="s">
        <v>58</v>
      </c>
      <c r="J46" s="104" t="s">
        <v>57</v>
      </c>
      <c r="K46" s="104" t="str">
        <f t="shared" si="3"/>
        <v>X</v>
      </c>
      <c r="L46" s="104" t="s">
        <v>58</v>
      </c>
      <c r="M46" s="104" t="s">
        <v>58</v>
      </c>
      <c r="N46" s="33"/>
      <c r="O46" s="30"/>
      <c r="P46" s="31"/>
      <c r="Q46" s="32"/>
    </row>
    <row r="47" spans="2:17" s="6" customFormat="1" ht="21.75" customHeight="1">
      <c r="B47" s="85">
        <v>31</v>
      </c>
      <c r="C47" s="84" t="s">
        <v>42</v>
      </c>
      <c r="D47" s="93">
        <v>11</v>
      </c>
      <c r="E47" s="94">
        <v>414</v>
      </c>
      <c r="F47" s="95">
        <v>366</v>
      </c>
      <c r="G47" s="97">
        <v>48</v>
      </c>
      <c r="H47" s="104">
        <v>251824</v>
      </c>
      <c r="I47" s="104">
        <v>695918</v>
      </c>
      <c r="J47" s="104">
        <v>1194206</v>
      </c>
      <c r="K47" s="104">
        <f t="shared" si="3"/>
        <v>119</v>
      </c>
      <c r="L47" s="104">
        <v>1063556</v>
      </c>
      <c r="M47" s="104">
        <v>411470</v>
      </c>
      <c r="N47" s="33"/>
      <c r="O47" s="30"/>
      <c r="P47" s="31"/>
      <c r="Q47" s="32"/>
    </row>
    <row r="48" spans="2:17" s="6" customFormat="1" ht="21.75" customHeight="1">
      <c r="B48" s="86">
        <v>32</v>
      </c>
      <c r="C48" s="87" t="s">
        <v>43</v>
      </c>
      <c r="D48" s="99">
        <v>22</v>
      </c>
      <c r="E48" s="100">
        <v>576</v>
      </c>
      <c r="F48" s="101">
        <v>339</v>
      </c>
      <c r="G48" s="102">
        <v>237</v>
      </c>
      <c r="H48" s="107">
        <v>231054</v>
      </c>
      <c r="I48" s="107">
        <v>1027300</v>
      </c>
      <c r="J48" s="107">
        <v>1655617</v>
      </c>
      <c r="K48" s="107">
        <f t="shared" si="3"/>
        <v>166</v>
      </c>
      <c r="L48" s="107">
        <v>1641538</v>
      </c>
      <c r="M48" s="107">
        <v>559845</v>
      </c>
      <c r="N48" s="33"/>
      <c r="O48" s="30"/>
      <c r="P48" s="31"/>
      <c r="Q48" s="32"/>
    </row>
    <row r="49" spans="2:14" ht="14.25" customHeight="1">
      <c r="B49" s="34" t="s">
        <v>50</v>
      </c>
      <c r="C49" s="14"/>
      <c r="D49" s="14"/>
      <c r="E49" s="14"/>
      <c r="F49" s="14"/>
      <c r="G49" s="14"/>
      <c r="H49" s="14"/>
      <c r="I49" s="14"/>
      <c r="L49" s="14"/>
      <c r="M49" s="14"/>
      <c r="N49" s="14"/>
    </row>
    <row r="50" spans="2:14" ht="14.25" customHeight="1">
      <c r="B50" s="35" t="s">
        <v>44</v>
      </c>
      <c r="C50" s="36"/>
      <c r="D50" s="35"/>
      <c r="E50" s="35"/>
      <c r="F50" s="14"/>
      <c r="G50" s="14"/>
      <c r="H50" s="14"/>
      <c r="I50" s="14"/>
      <c r="L50" s="14"/>
      <c r="M50" s="14"/>
      <c r="N50" s="14"/>
    </row>
    <row r="51" spans="2:14" ht="14.25" hidden="1" customHeight="1" outlineLevel="1">
      <c r="B51" s="35" t="s">
        <v>18</v>
      </c>
      <c r="C51" s="36"/>
      <c r="D51" s="35"/>
      <c r="E51" s="35"/>
      <c r="F51" s="14"/>
      <c r="G51" s="14"/>
      <c r="H51" s="14"/>
      <c r="I51" s="14"/>
      <c r="L51" s="14"/>
      <c r="M51" s="14"/>
      <c r="N51" s="14"/>
    </row>
    <row r="52" spans="2:14" ht="14.25" customHeight="1" collapsed="1">
      <c r="B52" s="35" t="s">
        <v>190</v>
      </c>
      <c r="C52" s="36"/>
      <c r="D52" s="35"/>
      <c r="E52" s="35"/>
      <c r="F52" s="14"/>
      <c r="G52" s="14"/>
      <c r="H52" s="14"/>
      <c r="I52" s="14"/>
      <c r="J52" s="14"/>
      <c r="K52" s="14"/>
      <c r="L52" s="14"/>
      <c r="M52" s="14"/>
      <c r="N52" s="14"/>
    </row>
    <row r="53" spans="2:14" ht="14.25" customHeight="1">
      <c r="B53" s="35" t="s">
        <v>191</v>
      </c>
      <c r="C53" s="36"/>
      <c r="D53" s="35"/>
      <c r="E53" s="35"/>
      <c r="F53" s="14"/>
      <c r="G53" s="14"/>
      <c r="H53" s="14"/>
      <c r="I53" s="14"/>
      <c r="J53" s="14"/>
      <c r="K53" s="14"/>
      <c r="L53" s="14"/>
      <c r="M53" s="14"/>
      <c r="N53" s="14"/>
    </row>
    <row r="54" spans="2:14">
      <c r="C54" s="37"/>
      <c r="D54" s="14"/>
      <c r="E54" s="14"/>
      <c r="F54" s="14"/>
      <c r="G54" s="20"/>
      <c r="H54" s="14"/>
      <c r="I54" s="14"/>
      <c r="J54" s="14"/>
      <c r="K54" s="14"/>
      <c r="L54" s="14"/>
      <c r="M54" s="14"/>
      <c r="N54" s="14"/>
    </row>
    <row r="55" spans="2:14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2:14">
      <c r="B56" s="2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>
      <c r="C57" s="14"/>
      <c r="D57" s="14"/>
      <c r="E57" s="14"/>
      <c r="F57" s="14"/>
      <c r="H57" s="14"/>
      <c r="I57" s="14"/>
      <c r="L57" s="14"/>
      <c r="M57" s="14"/>
      <c r="N57" s="14"/>
    </row>
  </sheetData>
  <customSheetViews>
    <customSheetView guid="{CD237F93-D507-46A3-BD78-34D8B99092D1}" showPageBreaks="1" fitToPage="1" printArea="1" hiddenRows="1" view="pageBreakPreview">
      <pane xSplit="6" ySplit="16" topLeftCell="G18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scale="65" firstPageNumber="4294963191" orientation="portrait" horizontalDpi="300" verticalDpi="300"/>
      <headerFooter scaleWithDoc="0" alignWithMargins="0">
        <oddHeader>&amp;L&amp;"ＭＳ Ｐ明朝,斜体"工　　　業</oddHeader>
        <oddFooter>&amp;C－38－</oddFooter>
      </headerFooter>
    </customSheetView>
    <customSheetView guid="{E6102C81-66EB-431A-8D8E-4AF70093C129}" showPageBreaks="1" fitToPage="1" printArea="1" hiddenRows="1" view="pageBreakPreview">
      <pane xSplit="6" ySplit="16" topLeftCell="G18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scale="65" firstPageNumber="4294963191" orientation="portrait" horizontalDpi="300" verticalDpi="300"/>
      <headerFooter scaleWithDoc="0" alignWithMargins="0">
        <oddHeader>&amp;L&amp;"ＭＳ Ｐ明朝,斜体"工　　　業</oddHeader>
        <oddFooter>&amp;C－38－</oddFooter>
      </headerFooter>
    </customSheetView>
    <customSheetView guid="{499EFEED-8286-4845-A121-435A7A306641}" showPageBreaks="1" fitToPage="1" printArea="1" hiddenRows="1" view="pageBreakPreview">
      <pane xSplit="6" ySplit="16" topLeftCell="G18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scale="65" firstPageNumber="4294963191" orientation="portrait" horizontalDpi="300" verticalDpi="300"/>
      <headerFooter scaleWithDoc="0" alignWithMargins="0">
        <oddHeader>&amp;L&amp;"ＭＳ Ｐ明朝,斜体"工　　　業</oddHeader>
        <oddFooter>&amp;C－38－</oddFooter>
      </headerFooter>
    </customSheetView>
    <customSheetView guid="{E2CC9FC4-0BC0-436E-ADCD-359C2FAFDB29}" showPageBreaks="1" fitToPage="1" printArea="1" hiddenRows="1" view="pageBreakPreview">
      <pane xSplit="6" ySplit="16" topLeftCell="G18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scale="65" firstPageNumber="4294963191" orientation="portrait" horizontalDpi="300" verticalDpi="300"/>
      <headerFooter scaleWithDoc="0" alignWithMargins="0">
        <oddHeader>&amp;L&amp;"ＭＳ Ｐ明朝,斜体"工　　　業</oddHeader>
        <oddFooter>&amp;C－38－</oddFooter>
      </headerFooter>
    </customSheetView>
  </customSheetViews>
  <mergeCells count="5">
    <mergeCell ref="B3:C4"/>
    <mergeCell ref="E3:G3"/>
    <mergeCell ref="D3:D4"/>
    <mergeCell ref="L3:L4"/>
    <mergeCell ref="M3:M4"/>
  </mergeCells>
  <phoneticPr fontId="8"/>
  <hyperlinks>
    <hyperlink ref="A1" location="目次!C44" display="目次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scale="95" firstPageNumber="4294963191" fitToWidth="0" fitToHeight="0" orientation="portrait" r:id="rId1"/>
  <headerFooter scaleWithDoc="0" alignWithMargins="0"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6"/>
  <dimension ref="A1:I85"/>
  <sheetViews>
    <sheetView view="pageBreakPreview" zoomScaleNormal="100" zoomScaleSheetLayoutView="100" workbookViewId="0">
      <selection activeCell="F1" sqref="F1"/>
    </sheetView>
  </sheetViews>
  <sheetFormatPr defaultColWidth="9" defaultRowHeight="13.5" outlineLevelCol="1"/>
  <cols>
    <col min="1" max="1" width="5.25" style="1" bestFit="1" customWidth="1"/>
    <col min="2" max="2" width="14.875" style="1" customWidth="1"/>
    <col min="3" max="3" width="12.875" style="1" hidden="1" customWidth="1" outlineLevel="1"/>
    <col min="4" max="4" width="14.375" style="1" hidden="1" customWidth="1" collapsed="1"/>
    <col min="5" max="9" width="14.375" style="1" customWidth="1"/>
    <col min="10" max="12" width="27.875" style="1" customWidth="1"/>
    <col min="13" max="16384" width="9" style="1"/>
  </cols>
  <sheetData>
    <row r="1" spans="1:9" ht="18" customHeight="1">
      <c r="A1" s="7" t="s">
        <v>54</v>
      </c>
      <c r="B1" s="38" t="s">
        <v>182</v>
      </c>
      <c r="C1" s="38"/>
      <c r="D1" s="38"/>
      <c r="E1" s="38"/>
      <c r="F1" s="38"/>
      <c r="G1" s="38"/>
      <c r="H1" s="169"/>
      <c r="I1" s="38"/>
    </row>
    <row r="2" spans="1:9" ht="10.5" customHeight="1">
      <c r="B2" s="108"/>
      <c r="C2" s="10"/>
      <c r="D2" s="109"/>
      <c r="E2" s="13"/>
      <c r="F2" s="13"/>
      <c r="G2" s="13"/>
      <c r="H2" s="13"/>
      <c r="I2" s="13"/>
    </row>
    <row r="3" spans="1:9" ht="18" customHeight="1">
      <c r="B3" s="110" t="s">
        <v>133</v>
      </c>
      <c r="C3" s="56" t="s">
        <v>24</v>
      </c>
      <c r="D3" s="55" t="s">
        <v>25</v>
      </c>
      <c r="E3" s="55" t="s">
        <v>26</v>
      </c>
      <c r="F3" s="55" t="s">
        <v>45</v>
      </c>
      <c r="G3" s="55" t="s">
        <v>48</v>
      </c>
      <c r="H3" s="168" t="s">
        <v>64</v>
      </c>
      <c r="I3" s="170" t="s">
        <v>53</v>
      </c>
    </row>
    <row r="4" spans="1:9" ht="18" customHeight="1">
      <c r="B4" s="147" t="s">
        <v>132</v>
      </c>
      <c r="C4" s="148">
        <f t="shared" ref="C4:I4" si="0">SUM(C5:C49)</f>
        <v>1378</v>
      </c>
      <c r="D4" s="149">
        <f t="shared" si="0"/>
        <v>1352</v>
      </c>
      <c r="E4" s="149">
        <f t="shared" si="0"/>
        <v>1320</v>
      </c>
      <c r="F4" s="149">
        <f t="shared" si="0"/>
        <v>1275</v>
      </c>
      <c r="G4" s="149">
        <f t="shared" si="0"/>
        <v>1240</v>
      </c>
      <c r="H4" s="149">
        <f t="shared" ref="H4" si="1">SUM(H5:H49)</f>
        <v>1216</v>
      </c>
      <c r="I4" s="149">
        <f t="shared" si="0"/>
        <v>1188</v>
      </c>
    </row>
    <row r="5" spans="1:9" ht="15.2" customHeight="1">
      <c r="B5" s="111" t="s">
        <v>92</v>
      </c>
      <c r="C5" s="18">
        <v>28</v>
      </c>
      <c r="D5" s="114">
        <v>28</v>
      </c>
      <c r="E5" s="114">
        <v>27</v>
      </c>
      <c r="F5" s="114">
        <v>26</v>
      </c>
      <c r="G5" s="114">
        <v>26</v>
      </c>
      <c r="H5" s="114">
        <v>26</v>
      </c>
      <c r="I5" s="150">
        <v>26</v>
      </c>
    </row>
    <row r="6" spans="1:9" ht="15.2" customHeight="1">
      <c r="B6" s="61" t="s">
        <v>93</v>
      </c>
      <c r="C6" s="13">
        <v>68</v>
      </c>
      <c r="D6" s="54">
        <v>66</v>
      </c>
      <c r="E6" s="54">
        <v>63</v>
      </c>
      <c r="F6" s="54">
        <v>61</v>
      </c>
      <c r="G6" s="54">
        <v>59</v>
      </c>
      <c r="H6" s="54">
        <v>56</v>
      </c>
      <c r="I6" s="141">
        <v>55</v>
      </c>
    </row>
    <row r="7" spans="1:9" ht="15.2" customHeight="1">
      <c r="B7" s="61" t="s">
        <v>94</v>
      </c>
      <c r="C7" s="13">
        <v>2</v>
      </c>
      <c r="D7" s="54">
        <v>2</v>
      </c>
      <c r="E7" s="54">
        <v>2</v>
      </c>
      <c r="F7" s="54">
        <v>2</v>
      </c>
      <c r="G7" s="54">
        <v>2</v>
      </c>
      <c r="H7" s="54">
        <v>2</v>
      </c>
      <c r="I7" s="141">
        <v>2</v>
      </c>
    </row>
    <row r="8" spans="1:9" ht="15.2" customHeight="1">
      <c r="B8" s="61" t="s">
        <v>95</v>
      </c>
      <c r="C8" s="112" t="s">
        <v>2</v>
      </c>
      <c r="D8" s="65" t="s">
        <v>2</v>
      </c>
      <c r="E8" s="65" t="s">
        <v>2</v>
      </c>
      <c r="F8" s="65" t="s">
        <v>2</v>
      </c>
      <c r="G8" s="65" t="s">
        <v>2</v>
      </c>
      <c r="H8" s="65" t="s">
        <v>2</v>
      </c>
      <c r="I8" s="151" t="s">
        <v>2</v>
      </c>
    </row>
    <row r="9" spans="1:9" ht="15.2" customHeight="1">
      <c r="B9" s="61" t="s">
        <v>96</v>
      </c>
      <c r="C9" s="13">
        <v>17</v>
      </c>
      <c r="D9" s="54">
        <v>16</v>
      </c>
      <c r="E9" s="54">
        <v>16</v>
      </c>
      <c r="F9" s="54">
        <v>17</v>
      </c>
      <c r="G9" s="54">
        <v>19</v>
      </c>
      <c r="H9" s="54">
        <v>18</v>
      </c>
      <c r="I9" s="141">
        <v>18</v>
      </c>
    </row>
    <row r="10" spans="1:9" ht="15.2" customHeight="1">
      <c r="B10" s="61" t="s">
        <v>97</v>
      </c>
      <c r="C10" s="13">
        <v>34</v>
      </c>
      <c r="D10" s="54">
        <v>33</v>
      </c>
      <c r="E10" s="54">
        <v>34</v>
      </c>
      <c r="F10" s="54">
        <v>33</v>
      </c>
      <c r="G10" s="54">
        <v>32</v>
      </c>
      <c r="H10" s="54">
        <v>32</v>
      </c>
      <c r="I10" s="141">
        <v>32</v>
      </c>
    </row>
    <row r="11" spans="1:9" ht="15.2" customHeight="1">
      <c r="B11" s="61" t="s">
        <v>98</v>
      </c>
      <c r="C11" s="13">
        <v>139</v>
      </c>
      <c r="D11" s="54">
        <v>135</v>
      </c>
      <c r="E11" s="54">
        <v>132</v>
      </c>
      <c r="F11" s="54">
        <v>128</v>
      </c>
      <c r="G11" s="54">
        <v>124</v>
      </c>
      <c r="H11" s="54">
        <v>125</v>
      </c>
      <c r="I11" s="141">
        <v>124</v>
      </c>
    </row>
    <row r="12" spans="1:9" ht="15.2" customHeight="1">
      <c r="B12" s="61" t="s">
        <v>99</v>
      </c>
      <c r="C12" s="13">
        <v>180</v>
      </c>
      <c r="D12" s="54">
        <v>184</v>
      </c>
      <c r="E12" s="54">
        <v>181</v>
      </c>
      <c r="F12" s="54">
        <v>180</v>
      </c>
      <c r="G12" s="54">
        <v>177</v>
      </c>
      <c r="H12" s="54">
        <v>175</v>
      </c>
      <c r="I12" s="141">
        <v>174</v>
      </c>
    </row>
    <row r="13" spans="1:9" ht="15.2" customHeight="1">
      <c r="B13" s="61" t="s">
        <v>100</v>
      </c>
      <c r="C13" s="13">
        <v>24</v>
      </c>
      <c r="D13" s="54">
        <v>22</v>
      </c>
      <c r="E13" s="54">
        <v>21</v>
      </c>
      <c r="F13" s="54">
        <v>26</v>
      </c>
      <c r="G13" s="54">
        <v>22</v>
      </c>
      <c r="H13" s="54">
        <v>21</v>
      </c>
      <c r="I13" s="141">
        <v>21</v>
      </c>
    </row>
    <row r="14" spans="1:9" ht="15.2" customHeight="1">
      <c r="B14" s="61" t="s">
        <v>101</v>
      </c>
      <c r="C14" s="13">
        <v>54</v>
      </c>
      <c r="D14" s="54">
        <v>53</v>
      </c>
      <c r="E14" s="54">
        <v>53</v>
      </c>
      <c r="F14" s="54">
        <v>32</v>
      </c>
      <c r="G14" s="54">
        <v>32</v>
      </c>
      <c r="H14" s="54">
        <v>30</v>
      </c>
      <c r="I14" s="141">
        <v>30</v>
      </c>
    </row>
    <row r="15" spans="1:9" ht="15.2" customHeight="1">
      <c r="B15" s="61" t="s">
        <v>102</v>
      </c>
      <c r="C15" s="13">
        <v>53</v>
      </c>
      <c r="D15" s="54">
        <v>49</v>
      </c>
      <c r="E15" s="54">
        <v>47</v>
      </c>
      <c r="F15" s="54">
        <v>36</v>
      </c>
      <c r="G15" s="54">
        <v>34</v>
      </c>
      <c r="H15" s="54">
        <v>34</v>
      </c>
      <c r="I15" s="141">
        <v>31</v>
      </c>
    </row>
    <row r="16" spans="1:9" ht="15.2" customHeight="1">
      <c r="B16" s="61" t="s">
        <v>103</v>
      </c>
      <c r="C16" s="13">
        <v>35</v>
      </c>
      <c r="D16" s="54">
        <v>34</v>
      </c>
      <c r="E16" s="54">
        <v>33</v>
      </c>
      <c r="F16" s="54">
        <v>28</v>
      </c>
      <c r="G16" s="54">
        <v>28</v>
      </c>
      <c r="H16" s="54">
        <v>27</v>
      </c>
      <c r="I16" s="141">
        <v>27</v>
      </c>
    </row>
    <row r="17" spans="2:9" ht="15.2" customHeight="1">
      <c r="B17" s="61" t="s">
        <v>104</v>
      </c>
      <c r="C17" s="13">
        <v>10</v>
      </c>
      <c r="D17" s="54">
        <v>10</v>
      </c>
      <c r="E17" s="54">
        <v>10</v>
      </c>
      <c r="F17" s="54">
        <v>8</v>
      </c>
      <c r="G17" s="54">
        <v>8</v>
      </c>
      <c r="H17" s="54">
        <v>6</v>
      </c>
      <c r="I17" s="141">
        <v>6</v>
      </c>
    </row>
    <row r="18" spans="2:9" ht="15.2" customHeight="1">
      <c r="B18" s="61" t="s">
        <v>105</v>
      </c>
      <c r="C18" s="13">
        <v>8</v>
      </c>
      <c r="D18" s="54">
        <v>8</v>
      </c>
      <c r="E18" s="54">
        <v>8</v>
      </c>
      <c r="F18" s="54">
        <v>9</v>
      </c>
      <c r="G18" s="54">
        <v>9</v>
      </c>
      <c r="H18" s="54">
        <v>7</v>
      </c>
      <c r="I18" s="141">
        <v>7</v>
      </c>
    </row>
    <row r="19" spans="2:9" ht="15.2" customHeight="1">
      <c r="B19" s="61" t="s">
        <v>106</v>
      </c>
      <c r="C19" s="13">
        <v>4</v>
      </c>
      <c r="D19" s="54">
        <v>3</v>
      </c>
      <c r="E19" s="54">
        <v>3</v>
      </c>
      <c r="F19" s="54">
        <v>1</v>
      </c>
      <c r="G19" s="54">
        <v>2</v>
      </c>
      <c r="H19" s="54">
        <v>2</v>
      </c>
      <c r="I19" s="141">
        <v>2</v>
      </c>
    </row>
    <row r="20" spans="2:9" ht="15.2" customHeight="1">
      <c r="B20" s="61" t="s">
        <v>107</v>
      </c>
      <c r="C20" s="13">
        <v>7</v>
      </c>
      <c r="D20" s="54">
        <v>7</v>
      </c>
      <c r="E20" s="54">
        <v>8</v>
      </c>
      <c r="F20" s="54">
        <v>6</v>
      </c>
      <c r="G20" s="54">
        <v>6</v>
      </c>
      <c r="H20" s="54">
        <v>6</v>
      </c>
      <c r="I20" s="141">
        <v>6</v>
      </c>
    </row>
    <row r="21" spans="2:9" ht="15.2" customHeight="1">
      <c r="B21" s="61" t="s">
        <v>108</v>
      </c>
      <c r="C21" s="13">
        <v>168</v>
      </c>
      <c r="D21" s="54">
        <v>165</v>
      </c>
      <c r="E21" s="54">
        <v>160</v>
      </c>
      <c r="F21" s="54">
        <v>155</v>
      </c>
      <c r="G21" s="54">
        <v>154</v>
      </c>
      <c r="H21" s="54">
        <v>153</v>
      </c>
      <c r="I21" s="141">
        <v>151</v>
      </c>
    </row>
    <row r="22" spans="2:9" ht="15.2" customHeight="1">
      <c r="B22" s="61" t="s">
        <v>109</v>
      </c>
      <c r="C22" s="13">
        <v>182</v>
      </c>
      <c r="D22" s="54">
        <v>181</v>
      </c>
      <c r="E22" s="54">
        <v>178</v>
      </c>
      <c r="F22" s="54">
        <v>174</v>
      </c>
      <c r="G22" s="54">
        <v>168</v>
      </c>
      <c r="H22" s="54">
        <v>167</v>
      </c>
      <c r="I22" s="141">
        <v>161</v>
      </c>
    </row>
    <row r="23" spans="2:9" ht="15.2" customHeight="1">
      <c r="B23" s="61" t="s">
        <v>110</v>
      </c>
      <c r="C23" s="13">
        <v>161</v>
      </c>
      <c r="D23" s="54">
        <v>160</v>
      </c>
      <c r="E23" s="54">
        <v>157</v>
      </c>
      <c r="F23" s="54">
        <v>151</v>
      </c>
      <c r="G23" s="54">
        <v>145</v>
      </c>
      <c r="H23" s="54">
        <v>142</v>
      </c>
      <c r="I23" s="141">
        <v>137</v>
      </c>
    </row>
    <row r="24" spans="2:9" ht="15.2" customHeight="1">
      <c r="B24" s="61" t="s">
        <v>111</v>
      </c>
      <c r="C24" s="13">
        <v>34</v>
      </c>
      <c r="D24" s="54">
        <v>34</v>
      </c>
      <c r="E24" s="54">
        <v>34</v>
      </c>
      <c r="F24" s="54">
        <v>31</v>
      </c>
      <c r="G24" s="54">
        <v>29</v>
      </c>
      <c r="H24" s="54">
        <v>29</v>
      </c>
      <c r="I24" s="141">
        <v>28</v>
      </c>
    </row>
    <row r="25" spans="2:9" ht="15.2" customHeight="1">
      <c r="B25" s="61" t="s">
        <v>112</v>
      </c>
      <c r="C25" s="13">
        <v>85</v>
      </c>
      <c r="D25" s="54">
        <v>84</v>
      </c>
      <c r="E25" s="54">
        <v>79</v>
      </c>
      <c r="F25" s="54">
        <v>76</v>
      </c>
      <c r="G25" s="54">
        <v>72</v>
      </c>
      <c r="H25" s="54">
        <v>70</v>
      </c>
      <c r="I25" s="141">
        <v>67</v>
      </c>
    </row>
    <row r="26" spans="2:9" ht="15.2" customHeight="1">
      <c r="B26" s="61" t="s">
        <v>68</v>
      </c>
      <c r="C26" s="13">
        <v>9</v>
      </c>
      <c r="D26" s="54">
        <v>7</v>
      </c>
      <c r="E26" s="54">
        <v>7</v>
      </c>
      <c r="F26" s="54">
        <v>6</v>
      </c>
      <c r="G26" s="54">
        <v>5</v>
      </c>
      <c r="H26" s="54">
        <v>5</v>
      </c>
      <c r="I26" s="141">
        <v>5</v>
      </c>
    </row>
    <row r="27" spans="2:9" ht="15.2" customHeight="1">
      <c r="B27" s="61" t="s">
        <v>69</v>
      </c>
      <c r="C27" s="13">
        <v>8</v>
      </c>
      <c r="D27" s="54">
        <v>8</v>
      </c>
      <c r="E27" s="54">
        <v>8</v>
      </c>
      <c r="F27" s="54">
        <v>2</v>
      </c>
      <c r="G27" s="54">
        <v>2</v>
      </c>
      <c r="H27" s="54">
        <v>2</v>
      </c>
      <c r="I27" s="141">
        <v>2</v>
      </c>
    </row>
    <row r="28" spans="2:9" ht="15.2" customHeight="1">
      <c r="B28" s="61" t="s">
        <v>70</v>
      </c>
      <c r="C28" s="13">
        <v>9</v>
      </c>
      <c r="D28" s="54">
        <v>9</v>
      </c>
      <c r="E28" s="54">
        <v>8</v>
      </c>
      <c r="F28" s="54">
        <v>8</v>
      </c>
      <c r="G28" s="54">
        <v>6</v>
      </c>
      <c r="H28" s="54">
        <v>6</v>
      </c>
      <c r="I28" s="141">
        <v>6</v>
      </c>
    </row>
    <row r="29" spans="2:9" ht="15.2" customHeight="1">
      <c r="B29" s="61" t="s">
        <v>71</v>
      </c>
      <c r="C29" s="13">
        <v>5</v>
      </c>
      <c r="D29" s="54">
        <v>5</v>
      </c>
      <c r="E29" s="54">
        <v>5</v>
      </c>
      <c r="F29" s="54">
        <v>3</v>
      </c>
      <c r="G29" s="54">
        <v>4</v>
      </c>
      <c r="H29" s="54">
        <v>4</v>
      </c>
      <c r="I29" s="141">
        <v>1</v>
      </c>
    </row>
    <row r="30" spans="2:9" ht="15.2" customHeight="1">
      <c r="B30" s="61" t="s">
        <v>72</v>
      </c>
      <c r="C30" s="13">
        <v>2</v>
      </c>
      <c r="D30" s="54">
        <v>1</v>
      </c>
      <c r="E30" s="54">
        <v>2</v>
      </c>
      <c r="F30" s="54">
        <v>2</v>
      </c>
      <c r="G30" s="54">
        <v>2</v>
      </c>
      <c r="H30" s="54">
        <v>2</v>
      </c>
      <c r="I30" s="141">
        <v>1</v>
      </c>
    </row>
    <row r="31" spans="2:9" ht="15.2" customHeight="1">
      <c r="B31" s="61" t="s">
        <v>73</v>
      </c>
      <c r="C31" s="13">
        <v>6</v>
      </c>
      <c r="D31" s="54">
        <v>6</v>
      </c>
      <c r="E31" s="54">
        <v>6</v>
      </c>
      <c r="F31" s="54">
        <v>5</v>
      </c>
      <c r="G31" s="54">
        <v>5</v>
      </c>
      <c r="H31" s="54">
        <v>5</v>
      </c>
      <c r="I31" s="141">
        <v>4</v>
      </c>
    </row>
    <row r="32" spans="2:9" ht="15.2" customHeight="1">
      <c r="B32" s="61" t="s">
        <v>74</v>
      </c>
      <c r="C32" s="13">
        <v>5</v>
      </c>
      <c r="D32" s="54">
        <v>5</v>
      </c>
      <c r="E32" s="54">
        <v>5</v>
      </c>
      <c r="F32" s="54">
        <v>6</v>
      </c>
      <c r="G32" s="54">
        <v>6</v>
      </c>
      <c r="H32" s="54">
        <v>5</v>
      </c>
      <c r="I32" s="141">
        <v>4</v>
      </c>
    </row>
    <row r="33" spans="2:9" ht="15.2" customHeight="1">
      <c r="B33" s="61" t="s">
        <v>75</v>
      </c>
      <c r="C33" s="13">
        <v>4</v>
      </c>
      <c r="D33" s="54">
        <v>4</v>
      </c>
      <c r="E33" s="54">
        <v>4</v>
      </c>
      <c r="F33" s="54">
        <v>3</v>
      </c>
      <c r="G33" s="54">
        <v>3</v>
      </c>
      <c r="H33" s="54">
        <v>1</v>
      </c>
      <c r="I33" s="141">
        <v>3</v>
      </c>
    </row>
    <row r="34" spans="2:9" ht="15.2" customHeight="1">
      <c r="B34" s="61" t="s">
        <v>76</v>
      </c>
      <c r="C34" s="13">
        <v>3</v>
      </c>
      <c r="D34" s="54">
        <v>2</v>
      </c>
      <c r="E34" s="54">
        <v>2</v>
      </c>
      <c r="F34" s="54">
        <v>2</v>
      </c>
      <c r="G34" s="54">
        <v>2</v>
      </c>
      <c r="H34" s="54">
        <v>2</v>
      </c>
      <c r="I34" s="141">
        <v>2</v>
      </c>
    </row>
    <row r="35" spans="2:9" ht="15.2" customHeight="1">
      <c r="B35" s="61" t="s">
        <v>77</v>
      </c>
      <c r="C35" s="13">
        <v>3</v>
      </c>
      <c r="D35" s="54">
        <v>3</v>
      </c>
      <c r="E35" s="54">
        <v>3</v>
      </c>
      <c r="F35" s="54">
        <v>4</v>
      </c>
      <c r="G35" s="54">
        <v>4</v>
      </c>
      <c r="H35" s="54">
        <v>4</v>
      </c>
      <c r="I35" s="141">
        <v>4</v>
      </c>
    </row>
    <row r="36" spans="2:9" ht="15.2" customHeight="1">
      <c r="B36" s="61" t="s">
        <v>78</v>
      </c>
      <c r="C36" s="13">
        <v>4</v>
      </c>
      <c r="D36" s="54">
        <v>3</v>
      </c>
      <c r="E36" s="54">
        <v>3</v>
      </c>
      <c r="F36" s="54">
        <v>3</v>
      </c>
      <c r="G36" s="54">
        <v>3</v>
      </c>
      <c r="H36" s="54">
        <v>3</v>
      </c>
      <c r="I36" s="151" t="s">
        <v>193</v>
      </c>
    </row>
    <row r="37" spans="2:9" ht="15.2" customHeight="1">
      <c r="B37" s="61" t="s">
        <v>79</v>
      </c>
      <c r="C37" s="13">
        <v>3</v>
      </c>
      <c r="D37" s="54">
        <v>3</v>
      </c>
      <c r="E37" s="54">
        <v>3</v>
      </c>
      <c r="F37" s="54">
        <v>3</v>
      </c>
      <c r="G37" s="54">
        <v>3</v>
      </c>
      <c r="H37" s="54">
        <v>3</v>
      </c>
      <c r="I37" s="141">
        <v>6</v>
      </c>
    </row>
    <row r="38" spans="2:9" ht="15.2" customHeight="1">
      <c r="B38" s="61" t="s">
        <v>80</v>
      </c>
      <c r="C38" s="13">
        <v>5</v>
      </c>
      <c r="D38" s="63">
        <v>5</v>
      </c>
      <c r="E38" s="63">
        <v>4</v>
      </c>
      <c r="F38" s="63">
        <v>4</v>
      </c>
      <c r="G38" s="63">
        <v>5</v>
      </c>
      <c r="H38" s="63">
        <v>4</v>
      </c>
      <c r="I38" s="152">
        <v>4</v>
      </c>
    </row>
    <row r="39" spans="2:9" ht="15.2" customHeight="1">
      <c r="B39" s="61" t="s">
        <v>81</v>
      </c>
      <c r="C39" s="13">
        <v>7</v>
      </c>
      <c r="D39" s="54">
        <v>7</v>
      </c>
      <c r="E39" s="54">
        <v>5</v>
      </c>
      <c r="F39" s="54">
        <v>6</v>
      </c>
      <c r="G39" s="54">
        <v>6</v>
      </c>
      <c r="H39" s="54">
        <v>7</v>
      </c>
      <c r="I39" s="141">
        <v>5</v>
      </c>
    </row>
    <row r="40" spans="2:9" ht="15.2" customHeight="1">
      <c r="B40" s="61" t="s">
        <v>82</v>
      </c>
      <c r="C40" s="13">
        <v>5</v>
      </c>
      <c r="D40" s="63">
        <v>5</v>
      </c>
      <c r="E40" s="63">
        <v>5</v>
      </c>
      <c r="F40" s="63">
        <v>6</v>
      </c>
      <c r="G40" s="63">
        <v>6</v>
      </c>
      <c r="H40" s="63">
        <v>8</v>
      </c>
      <c r="I40" s="152">
        <v>7</v>
      </c>
    </row>
    <row r="41" spans="2:9" ht="15.2" customHeight="1">
      <c r="B41" s="61" t="s">
        <v>83</v>
      </c>
      <c r="C41" s="13">
        <v>4</v>
      </c>
      <c r="D41" s="54">
        <v>3</v>
      </c>
      <c r="E41" s="54">
        <v>3</v>
      </c>
      <c r="F41" s="54">
        <v>2</v>
      </c>
      <c r="G41" s="54">
        <v>2</v>
      </c>
      <c r="H41" s="65" t="s">
        <v>2</v>
      </c>
      <c r="I41" s="151">
        <v>2</v>
      </c>
    </row>
    <row r="42" spans="2:9" ht="15.2" customHeight="1">
      <c r="B42" s="61" t="s">
        <v>84</v>
      </c>
      <c r="C42" s="13">
        <v>3</v>
      </c>
      <c r="D42" s="54">
        <v>2</v>
      </c>
      <c r="E42" s="54">
        <v>1</v>
      </c>
      <c r="F42" s="54">
        <v>3</v>
      </c>
      <c r="G42" s="54">
        <v>3</v>
      </c>
      <c r="H42" s="54">
        <v>3</v>
      </c>
      <c r="I42" s="141">
        <v>3</v>
      </c>
    </row>
    <row r="43" spans="2:9" ht="15.2" customHeight="1">
      <c r="B43" s="61" t="s">
        <v>85</v>
      </c>
      <c r="C43" s="13" t="s">
        <v>2</v>
      </c>
      <c r="D43" s="65" t="s">
        <v>2</v>
      </c>
      <c r="E43" s="65" t="s">
        <v>2</v>
      </c>
      <c r="F43" s="54">
        <v>1</v>
      </c>
      <c r="G43" s="54">
        <v>1</v>
      </c>
      <c r="H43" s="54">
        <v>1</v>
      </c>
      <c r="I43" s="141">
        <v>1</v>
      </c>
    </row>
    <row r="44" spans="2:9" ht="15.2" customHeight="1">
      <c r="B44" s="61" t="s">
        <v>86</v>
      </c>
      <c r="C44" s="13" t="s">
        <v>2</v>
      </c>
      <c r="D44" s="65" t="s">
        <v>2</v>
      </c>
      <c r="E44" s="65" t="s">
        <v>2</v>
      </c>
      <c r="F44" s="54">
        <v>2</v>
      </c>
      <c r="G44" s="54">
        <v>2</v>
      </c>
      <c r="H44" s="54">
        <v>1</v>
      </c>
      <c r="I44" s="141">
        <v>1</v>
      </c>
    </row>
    <row r="45" spans="2:9" ht="15.2" customHeight="1">
      <c r="B45" s="61" t="s">
        <v>87</v>
      </c>
      <c r="C45" s="64" t="s">
        <v>2</v>
      </c>
      <c r="D45" s="139" t="s">
        <v>2</v>
      </c>
      <c r="E45" s="139" t="s">
        <v>2</v>
      </c>
      <c r="F45" s="139" t="s">
        <v>2</v>
      </c>
      <c r="G45" s="139" t="s">
        <v>2</v>
      </c>
      <c r="H45" s="139" t="s">
        <v>2</v>
      </c>
      <c r="I45" s="153" t="s">
        <v>2</v>
      </c>
    </row>
    <row r="46" spans="2:9" ht="15.2" customHeight="1">
      <c r="B46" s="61" t="s">
        <v>88</v>
      </c>
      <c r="C46" s="13" t="s">
        <v>2</v>
      </c>
      <c r="D46" s="65" t="s">
        <v>2</v>
      </c>
      <c r="E46" s="65" t="s">
        <v>2</v>
      </c>
      <c r="F46" s="54">
        <v>4</v>
      </c>
      <c r="G46" s="54">
        <v>4</v>
      </c>
      <c r="H46" s="54">
        <v>4</v>
      </c>
      <c r="I46" s="141">
        <v>3</v>
      </c>
    </row>
    <row r="47" spans="2:9" ht="15.2" customHeight="1">
      <c r="B47" s="61" t="s">
        <v>89</v>
      </c>
      <c r="C47" s="13" t="s">
        <v>2</v>
      </c>
      <c r="D47" s="65" t="s">
        <v>2</v>
      </c>
      <c r="E47" s="65" t="s">
        <v>2</v>
      </c>
      <c r="F47" s="54">
        <v>20</v>
      </c>
      <c r="G47" s="54">
        <v>18</v>
      </c>
      <c r="H47" s="54">
        <v>18</v>
      </c>
      <c r="I47" s="141">
        <v>19</v>
      </c>
    </row>
    <row r="48" spans="2:9" ht="15.2" customHeight="1">
      <c r="B48" s="61" t="s">
        <v>90</v>
      </c>
      <c r="C48" s="13" t="s">
        <v>2</v>
      </c>
      <c r="D48" s="65" t="s">
        <v>2</v>
      </c>
      <c r="E48" s="65" t="s">
        <v>2</v>
      </c>
      <c r="F48" s="65" t="s">
        <v>2</v>
      </c>
      <c r="G48" s="65" t="s">
        <v>2</v>
      </c>
      <c r="H48" s="65" t="s">
        <v>2</v>
      </c>
      <c r="I48" s="151" t="s">
        <v>2</v>
      </c>
    </row>
    <row r="49" spans="2:9" ht="15.2" customHeight="1">
      <c r="B49" s="62" t="s">
        <v>91</v>
      </c>
      <c r="C49" s="113" t="s">
        <v>2</v>
      </c>
      <c r="D49" s="140" t="s">
        <v>2</v>
      </c>
      <c r="E49" s="140" t="s">
        <v>2</v>
      </c>
      <c r="F49" s="140" t="s">
        <v>2</v>
      </c>
      <c r="G49" s="140" t="s">
        <v>2</v>
      </c>
      <c r="H49" s="140" t="s">
        <v>2</v>
      </c>
      <c r="I49" s="154" t="s">
        <v>2</v>
      </c>
    </row>
    <row r="50" spans="2:9" ht="13.7" customHeight="1">
      <c r="B50" s="17" t="s">
        <v>192</v>
      </c>
      <c r="C50" s="39"/>
      <c r="E50" s="10"/>
      <c r="F50" s="40"/>
      <c r="G50" s="40"/>
      <c r="H50" s="40"/>
      <c r="I50" s="40"/>
    </row>
    <row r="51" spans="2:9" ht="13.7" customHeight="1">
      <c r="B51" s="17" t="s">
        <v>51</v>
      </c>
      <c r="C51" s="39"/>
    </row>
    <row r="52" spans="2:9" ht="15" customHeight="1">
      <c r="B52" s="12"/>
      <c r="C52" s="39"/>
      <c r="D52" s="40"/>
      <c r="E52" s="40"/>
      <c r="F52" s="40"/>
      <c r="G52" s="40"/>
      <c r="H52" s="40"/>
      <c r="I52" s="40"/>
    </row>
    <row r="53" spans="2:9" ht="15" customHeight="1">
      <c r="B53" s="12"/>
      <c r="C53" s="39"/>
    </row>
    <row r="54" spans="2:9" ht="15" customHeight="1">
      <c r="B54" s="12"/>
      <c r="C54" s="39"/>
    </row>
    <row r="55" spans="2:9" ht="15" customHeight="1">
      <c r="B55" s="12"/>
      <c r="C55" s="39"/>
    </row>
    <row r="56" spans="2:9" ht="18" customHeight="1"/>
    <row r="57" spans="2:9" ht="15" customHeight="1"/>
    <row r="58" spans="2:9" ht="28.5" customHeight="1"/>
    <row r="59" spans="2:9" ht="18" customHeight="1"/>
    <row r="60" spans="2:9" ht="18" customHeight="1"/>
    <row r="61" spans="2:9" ht="18" customHeight="1"/>
    <row r="62" spans="2:9" ht="18" customHeight="1"/>
    <row r="63" spans="2:9" ht="18" customHeight="1"/>
    <row r="64" spans="2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2.75" hidden="1" customHeight="1"/>
    <row r="79" ht="9" customHeight="1"/>
    <row r="82" spans="2:2">
      <c r="B82" s="14"/>
    </row>
    <row r="83" spans="2:2">
      <c r="B83" s="14"/>
    </row>
    <row r="84" spans="2:2">
      <c r="B84" s="14"/>
    </row>
    <row r="85" spans="2:2">
      <c r="B85" s="14"/>
    </row>
  </sheetData>
  <customSheetViews>
    <customSheetView guid="{CD237F93-D507-46A3-BD78-34D8B99092D1}" scale="85" showPageBreaks="1" printArea="1" hiddenRows="1" view="pageBreakPreview">
      <colBreaks count="1" manualBreakCount="1">
        <brk id="8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94" firstPageNumber="4294963191" orientation="portrait"/>
      <headerFooter differentOddEven="1" scaleWithDoc="0" alignWithMargins="0">
        <oddHeader>&amp;L&amp;"ＭＳ Ｐ明朝,斜体"工　　業</oddHeader>
        <oddFooter>&amp;C－36－</oddFooter>
        <evenHeader>&amp;R&amp;"ＭＳ Ｐ明朝,斜体"工　　業</evenHeader>
        <evenFooter>&amp;C－37－</evenFooter>
      </headerFooter>
    </customSheetView>
    <customSheetView guid="{E6102C81-66EB-431A-8D8E-4AF70093C129}" scale="85" showPageBreaks="1" printArea="1" hiddenRows="1" view="pageBreakPreview">
      <colBreaks count="1" manualBreakCount="1">
        <brk id="8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94" firstPageNumber="4294963191" orientation="portrait"/>
      <headerFooter differentOddEven="1" scaleWithDoc="0" alignWithMargins="0">
        <oddHeader>&amp;L&amp;"ＭＳ Ｐ明朝,斜体"工　　業</oddHeader>
        <oddFooter>&amp;C－36－</oddFooter>
        <evenHeader>&amp;R&amp;"ＭＳ Ｐ明朝,斜体"工　　業</evenHeader>
        <evenFooter>&amp;C－37－</evenFooter>
      </headerFooter>
    </customSheetView>
    <customSheetView guid="{499EFEED-8286-4845-A121-435A7A306641}" scale="85" showPageBreaks="1" printArea="1" hiddenRows="1" view="pageBreakPreview">
      <colBreaks count="1" manualBreakCount="1">
        <brk id="8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94" firstPageNumber="4294963191" orientation="portrait"/>
      <headerFooter differentOddEven="1" scaleWithDoc="0" alignWithMargins="0">
        <oddHeader>&amp;L&amp;"ＭＳ Ｐ明朝,斜体"工　　業</oddHeader>
        <oddFooter>&amp;C－36－</oddFooter>
        <evenHeader>&amp;R&amp;"ＭＳ Ｐ明朝,斜体"工　　業</evenHeader>
        <evenFooter>&amp;C－37－</evenFooter>
      </headerFooter>
    </customSheetView>
    <customSheetView guid="{E2CC9FC4-0BC0-436E-ADCD-359C2FAFDB29}" scale="85" showPageBreaks="1" printArea="1" hiddenRows="1" view="pageBreakPreview">
      <colBreaks count="1" manualBreakCount="1">
        <brk id="9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94" firstPageNumber="4294963191" orientation="portrait"/>
      <headerFooter differentOddEven="1" scaleWithDoc="0" alignWithMargins="0">
        <oddHeader>&amp;L&amp;"ＭＳ Ｐ明朝,斜体"工　　業</oddHeader>
        <oddFooter>&amp;C－36－</oddFooter>
        <evenHeader>&amp;R&amp;"ＭＳ Ｐ明朝,斜体"工　　業</evenHeader>
        <evenFooter>&amp;C－37－</evenFooter>
      </headerFooter>
    </customSheetView>
  </customSheetViews>
  <phoneticPr fontId="8"/>
  <hyperlinks>
    <hyperlink ref="A1" location="目次!C44" display="目次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differentOddEven="1" scaleWithDoc="0" alignWithMargins="0">
    <oddFooter>&amp;C&amp;"ＭＳ Ｐ明朝,標準"&amp;A</oddFooter>
    <evenHeader>&amp;R&amp;"ＭＳ Ｐ明朝,斜体"工　　業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8"/>
  <dimension ref="A1:X67"/>
  <sheetViews>
    <sheetView view="pageBreakPreview" zoomScaleNormal="100" zoomScaleSheetLayoutView="100" zoomScalePageLayoutView="130" workbookViewId="0">
      <selection activeCell="Q1" sqref="Q1"/>
    </sheetView>
  </sheetViews>
  <sheetFormatPr defaultRowHeight="13.5" outlineLevelCol="1"/>
  <cols>
    <col min="1" max="1" width="5.25" style="1" bestFit="1" customWidth="1"/>
    <col min="2" max="2" width="15.625" style="1" customWidth="1"/>
    <col min="3" max="3" width="6.125" style="1" hidden="1" customWidth="1" outlineLevel="1"/>
    <col min="4" max="4" width="6.125" style="1" hidden="1" customWidth="1" collapsed="1"/>
    <col min="5" max="7" width="6.125" style="1" customWidth="1"/>
    <col min="8" max="8" width="7.625" style="1" hidden="1" customWidth="1" outlineLevel="1"/>
    <col min="9" max="9" width="7.625" style="1" hidden="1" customWidth="1" collapsed="1"/>
    <col min="10" max="12" width="7.625" style="1" customWidth="1"/>
    <col min="13" max="15" width="11.125" style="1" hidden="1" customWidth="1" outlineLevel="1"/>
    <col min="16" max="16" width="11.125" style="1" hidden="1" customWidth="1" collapsed="1"/>
    <col min="17" max="19" width="11.125" style="1" customWidth="1"/>
    <col min="20" max="20" width="9" style="1" bestFit="1"/>
    <col min="21" max="16384" width="9" style="1"/>
  </cols>
  <sheetData>
    <row r="1" spans="1:19" s="43" customFormat="1" ht="18" customHeight="1">
      <c r="A1" s="7" t="s">
        <v>54</v>
      </c>
      <c r="B1" s="167" t="s">
        <v>183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42"/>
      <c r="R1" s="42"/>
      <c r="S1" s="42"/>
    </row>
    <row r="2" spans="1:19" ht="9.75" customHeight="1">
      <c r="B2" s="7"/>
      <c r="C2" s="44"/>
      <c r="D2" s="44"/>
      <c r="E2" s="44"/>
      <c r="F2" s="44"/>
      <c r="G2" s="44"/>
      <c r="H2" s="45"/>
      <c r="I2" s="45"/>
      <c r="J2" s="45"/>
      <c r="K2" s="45"/>
      <c r="L2" s="46"/>
      <c r="M2" s="11"/>
      <c r="N2" s="11"/>
      <c r="O2" s="47"/>
      <c r="P2" s="11"/>
      <c r="Q2" s="11"/>
      <c r="R2" s="11"/>
      <c r="S2" s="47"/>
    </row>
    <row r="3" spans="1:19" ht="19.5" customHeight="1">
      <c r="B3" s="185" t="s">
        <v>19</v>
      </c>
      <c r="C3" s="187" t="s">
        <v>185</v>
      </c>
      <c r="D3" s="188"/>
      <c r="E3" s="188"/>
      <c r="F3" s="188"/>
      <c r="G3" s="189"/>
      <c r="H3" s="190" t="s">
        <v>184</v>
      </c>
      <c r="I3" s="188"/>
      <c r="J3" s="188"/>
      <c r="K3" s="188"/>
      <c r="L3" s="189"/>
      <c r="M3" s="187" t="s">
        <v>20</v>
      </c>
      <c r="N3" s="188"/>
      <c r="O3" s="188"/>
      <c r="P3" s="115" t="s">
        <v>20</v>
      </c>
      <c r="Q3" s="191" t="s">
        <v>195</v>
      </c>
      <c r="R3" s="191"/>
      <c r="S3" s="191"/>
    </row>
    <row r="4" spans="1:19" ht="19.5" customHeight="1">
      <c r="B4" s="186"/>
      <c r="C4" s="116" t="s">
        <v>47</v>
      </c>
      <c r="D4" s="117" t="s">
        <v>48</v>
      </c>
      <c r="E4" s="117" t="s">
        <v>55</v>
      </c>
      <c r="F4" s="164" t="s">
        <v>53</v>
      </c>
      <c r="G4" s="118" t="s">
        <v>21</v>
      </c>
      <c r="H4" s="117" t="s">
        <v>47</v>
      </c>
      <c r="I4" s="117" t="s">
        <v>48</v>
      </c>
      <c r="J4" s="117" t="s">
        <v>55</v>
      </c>
      <c r="K4" s="164" t="s">
        <v>53</v>
      </c>
      <c r="L4" s="118" t="s">
        <v>21</v>
      </c>
      <c r="M4" s="119" t="s">
        <v>46</v>
      </c>
      <c r="N4" s="119" t="s">
        <v>47</v>
      </c>
      <c r="O4" s="120" t="s">
        <v>22</v>
      </c>
      <c r="P4" s="163" t="s">
        <v>45</v>
      </c>
      <c r="Q4" s="117" t="s">
        <v>48</v>
      </c>
      <c r="R4" s="164" t="s">
        <v>52</v>
      </c>
      <c r="S4" s="120" t="s">
        <v>22</v>
      </c>
    </row>
    <row r="5" spans="1:19" s="9" customFormat="1" ht="21" customHeight="1">
      <c r="B5" s="155" t="s">
        <v>23</v>
      </c>
      <c r="C5" s="156">
        <v>10975</v>
      </c>
      <c r="D5" s="156">
        <f>D6+D7</f>
        <v>10902</v>
      </c>
      <c r="E5" s="156">
        <f>E6+E7</f>
        <v>10796</v>
      </c>
      <c r="F5" s="156">
        <f>F6+F7</f>
        <v>10490</v>
      </c>
      <c r="G5" s="157">
        <f t="shared" ref="G5:G47" si="0">F5-E5</f>
        <v>-306</v>
      </c>
      <c r="H5" s="156">
        <v>384055</v>
      </c>
      <c r="I5" s="156">
        <f>I6+I7</f>
        <v>396691</v>
      </c>
      <c r="J5" s="156">
        <f>J6+J7</f>
        <v>399193</v>
      </c>
      <c r="K5" s="156">
        <f>K6+K7</f>
        <v>389487</v>
      </c>
      <c r="L5" s="157">
        <f t="shared" ref="L5:L47" si="1">K5-J5</f>
        <v>-9706</v>
      </c>
      <c r="M5" s="156">
        <v>1268280117</v>
      </c>
      <c r="N5" s="156">
        <f>N6+N7</f>
        <v>1350745607</v>
      </c>
      <c r="O5" s="157">
        <f t="shared" ref="O5:O12" si="2">N5-M5</f>
        <v>82465490</v>
      </c>
      <c r="P5" s="156">
        <v>1350745607</v>
      </c>
      <c r="Q5" s="156">
        <f>Q6+Q7</f>
        <v>1414700789</v>
      </c>
      <c r="R5" s="156">
        <f>R6+R7</f>
        <v>1375816504</v>
      </c>
      <c r="S5" s="157">
        <f t="shared" ref="S5:S47" si="3">R5-Q5</f>
        <v>-38884285</v>
      </c>
    </row>
    <row r="6" spans="1:19" s="9" customFormat="1" ht="21" customHeight="1">
      <c r="B6" s="155" t="s">
        <v>181</v>
      </c>
      <c r="C6" s="156">
        <v>9718</v>
      </c>
      <c r="D6" s="156">
        <v>9642</v>
      </c>
      <c r="E6" s="156">
        <f>SUM(E8:E12,E13:E17,E18:E22,E23:E27,E28:E32,E33:E37,E38:E42,E43:E47)</f>
        <v>9544</v>
      </c>
      <c r="F6" s="156">
        <f>SUM(F8:F12,F13:F17,F18:F22,F23:F27,F28:F32,F33:F37,F38:F42,F43:F47)</f>
        <v>9267</v>
      </c>
      <c r="G6" s="157">
        <f t="shared" si="0"/>
        <v>-277</v>
      </c>
      <c r="H6" s="156">
        <v>332531</v>
      </c>
      <c r="I6" s="156">
        <v>341848</v>
      </c>
      <c r="J6" s="156">
        <f>SUM(J8:J12,J13:J17,J18:J22,J23:J27,J28:J32,J33:J37,J38:J42,J43:J47)</f>
        <v>344087</v>
      </c>
      <c r="K6" s="156">
        <f>SUM(K8:K12,K13:K17,K18:K22,K23:K27,K28:K32,K33:K37,K38:K42,K43:K47)</f>
        <v>335230</v>
      </c>
      <c r="L6" s="157">
        <f t="shared" si="1"/>
        <v>-8857</v>
      </c>
      <c r="M6" s="156">
        <v>1089317921</v>
      </c>
      <c r="N6" s="156">
        <v>1163168459</v>
      </c>
      <c r="O6" s="157">
        <f t="shared" si="2"/>
        <v>73850538</v>
      </c>
      <c r="P6" s="156">
        <v>1163168459</v>
      </c>
      <c r="Q6" s="156">
        <f>SUM(Q8:Q12,Q13:Q17,Q18:Q22,Q23:Q27,Q28:Q32,Q33:Q37,Q38:Q42,Q43:Q47)</f>
        <v>1216744781</v>
      </c>
      <c r="R6" s="156">
        <f>SUM(R8:R12,R13:R17,R18:R22,R23:R27,R28:R32,R33:R37,R38:R42,R43:R47)</f>
        <v>1186406709</v>
      </c>
      <c r="S6" s="157">
        <f t="shared" si="3"/>
        <v>-30338072</v>
      </c>
    </row>
    <row r="7" spans="1:19" s="9" customFormat="1" ht="21" customHeight="1">
      <c r="B7" s="165" t="s">
        <v>180</v>
      </c>
      <c r="C7" s="162">
        <v>1257</v>
      </c>
      <c r="D7" s="162">
        <v>1260</v>
      </c>
      <c r="E7" s="162">
        <v>1252</v>
      </c>
      <c r="F7" s="162">
        <v>1223</v>
      </c>
      <c r="G7" s="146">
        <f t="shared" si="0"/>
        <v>-29</v>
      </c>
      <c r="H7" s="162">
        <v>51524</v>
      </c>
      <c r="I7" s="162">
        <v>54843</v>
      </c>
      <c r="J7" s="162">
        <v>55106</v>
      </c>
      <c r="K7" s="162">
        <v>54257</v>
      </c>
      <c r="L7" s="146">
        <f t="shared" si="1"/>
        <v>-849</v>
      </c>
      <c r="M7" s="162">
        <v>178962196</v>
      </c>
      <c r="N7" s="162">
        <v>187577148</v>
      </c>
      <c r="O7" s="146">
        <f t="shared" si="2"/>
        <v>8614952</v>
      </c>
      <c r="P7" s="162">
        <v>187577148</v>
      </c>
      <c r="Q7" s="162">
        <v>197956008</v>
      </c>
      <c r="R7" s="162">
        <v>189409795</v>
      </c>
      <c r="S7" s="146">
        <f t="shared" si="3"/>
        <v>-8546213</v>
      </c>
    </row>
    <row r="8" spans="1:19" ht="15.75" customHeight="1">
      <c r="B8" s="121" t="s">
        <v>135</v>
      </c>
      <c r="C8" s="122">
        <v>908</v>
      </c>
      <c r="D8" s="122">
        <v>907</v>
      </c>
      <c r="E8" s="122">
        <v>869</v>
      </c>
      <c r="F8" s="122">
        <v>846</v>
      </c>
      <c r="G8" s="103">
        <f t="shared" si="0"/>
        <v>-23</v>
      </c>
      <c r="H8" s="122">
        <v>27937</v>
      </c>
      <c r="I8" s="123">
        <v>27888</v>
      </c>
      <c r="J8" s="123">
        <v>27098</v>
      </c>
      <c r="K8" s="123">
        <v>26401</v>
      </c>
      <c r="L8" s="103">
        <f t="shared" si="1"/>
        <v>-697</v>
      </c>
      <c r="M8" s="122">
        <v>85547244</v>
      </c>
      <c r="N8" s="123">
        <v>85935327</v>
      </c>
      <c r="O8" s="103">
        <f t="shared" si="2"/>
        <v>388083</v>
      </c>
      <c r="P8" s="122">
        <v>85935327</v>
      </c>
      <c r="Q8" s="123">
        <v>88964753</v>
      </c>
      <c r="R8" s="123">
        <v>88919557</v>
      </c>
      <c r="S8" s="103">
        <f t="shared" si="3"/>
        <v>-45196</v>
      </c>
    </row>
    <row r="9" spans="1:19" ht="15.75" customHeight="1">
      <c r="B9" s="124" t="s">
        <v>134</v>
      </c>
      <c r="C9" s="122">
        <v>457</v>
      </c>
      <c r="D9" s="123">
        <v>448</v>
      </c>
      <c r="E9" s="123">
        <v>445</v>
      </c>
      <c r="F9" s="123">
        <v>441</v>
      </c>
      <c r="G9" s="103">
        <f t="shared" si="0"/>
        <v>-4</v>
      </c>
      <c r="H9" s="122">
        <v>22970</v>
      </c>
      <c r="I9" s="123">
        <v>23230</v>
      </c>
      <c r="J9" s="123">
        <v>23205</v>
      </c>
      <c r="K9" s="123">
        <v>22818</v>
      </c>
      <c r="L9" s="103">
        <f t="shared" si="1"/>
        <v>-387</v>
      </c>
      <c r="M9" s="122">
        <v>95430058</v>
      </c>
      <c r="N9" s="123">
        <v>87838434</v>
      </c>
      <c r="O9" s="103">
        <f t="shared" si="2"/>
        <v>-7591624</v>
      </c>
      <c r="P9" s="122">
        <v>87838434</v>
      </c>
      <c r="Q9" s="123">
        <v>87489558</v>
      </c>
      <c r="R9" s="123">
        <v>84079735</v>
      </c>
      <c r="S9" s="103">
        <f t="shared" si="3"/>
        <v>-3409823</v>
      </c>
    </row>
    <row r="10" spans="1:19" ht="15.75" customHeight="1">
      <c r="B10" s="124" t="s">
        <v>136</v>
      </c>
      <c r="C10" s="122">
        <v>284</v>
      </c>
      <c r="D10" s="123">
        <v>287</v>
      </c>
      <c r="E10" s="123">
        <v>287</v>
      </c>
      <c r="F10" s="123">
        <v>276</v>
      </c>
      <c r="G10" s="103">
        <f t="shared" si="0"/>
        <v>-11</v>
      </c>
      <c r="H10" s="122">
        <v>13114</v>
      </c>
      <c r="I10" s="123">
        <v>14299</v>
      </c>
      <c r="J10" s="123">
        <v>14557</v>
      </c>
      <c r="K10" s="123">
        <v>13796</v>
      </c>
      <c r="L10" s="103">
        <f t="shared" si="1"/>
        <v>-761</v>
      </c>
      <c r="M10" s="122">
        <v>73869067</v>
      </c>
      <c r="N10" s="123">
        <v>86886691</v>
      </c>
      <c r="O10" s="103">
        <f t="shared" si="2"/>
        <v>13017624</v>
      </c>
      <c r="P10" s="122">
        <v>86886691</v>
      </c>
      <c r="Q10" s="123">
        <v>93244087</v>
      </c>
      <c r="R10" s="123">
        <v>96078988</v>
      </c>
      <c r="S10" s="103">
        <f t="shared" si="3"/>
        <v>2834901</v>
      </c>
    </row>
    <row r="11" spans="1:19" ht="15.75" customHeight="1">
      <c r="B11" s="124" t="s">
        <v>137</v>
      </c>
      <c r="C11" s="122">
        <v>1325</v>
      </c>
      <c r="D11" s="123">
        <v>1306</v>
      </c>
      <c r="E11" s="123">
        <v>1324</v>
      </c>
      <c r="F11" s="123">
        <v>1269</v>
      </c>
      <c r="G11" s="103">
        <f t="shared" si="0"/>
        <v>-55</v>
      </c>
      <c r="H11" s="122">
        <v>23110</v>
      </c>
      <c r="I11" s="123">
        <v>22866</v>
      </c>
      <c r="J11" s="123">
        <v>23144</v>
      </c>
      <c r="K11" s="123">
        <v>22716</v>
      </c>
      <c r="L11" s="103">
        <f t="shared" si="1"/>
        <v>-428</v>
      </c>
      <c r="M11" s="122">
        <v>46648670</v>
      </c>
      <c r="N11" s="123">
        <v>49500607</v>
      </c>
      <c r="O11" s="103">
        <f t="shared" si="2"/>
        <v>2851937</v>
      </c>
      <c r="P11" s="122">
        <v>49500607</v>
      </c>
      <c r="Q11" s="123">
        <v>53281288</v>
      </c>
      <c r="R11" s="123">
        <v>52078335</v>
      </c>
      <c r="S11" s="103">
        <f t="shared" si="3"/>
        <v>-1202953</v>
      </c>
    </row>
    <row r="12" spans="1:19" ht="15.75" customHeight="1">
      <c r="B12" s="124" t="s">
        <v>138</v>
      </c>
      <c r="C12" s="122">
        <v>191</v>
      </c>
      <c r="D12" s="123">
        <v>186</v>
      </c>
      <c r="E12" s="123">
        <v>176</v>
      </c>
      <c r="F12" s="123">
        <v>170</v>
      </c>
      <c r="G12" s="103">
        <f t="shared" si="0"/>
        <v>-6</v>
      </c>
      <c r="H12" s="122">
        <v>8124</v>
      </c>
      <c r="I12" s="123">
        <v>8910</v>
      </c>
      <c r="J12" s="123">
        <v>9089</v>
      </c>
      <c r="K12" s="123">
        <v>8366</v>
      </c>
      <c r="L12" s="103">
        <f t="shared" si="1"/>
        <v>-723</v>
      </c>
      <c r="M12" s="122">
        <v>26863483</v>
      </c>
      <c r="N12" s="123">
        <v>28049329</v>
      </c>
      <c r="O12" s="103">
        <f t="shared" si="2"/>
        <v>1185846</v>
      </c>
      <c r="P12" s="122">
        <v>28049329</v>
      </c>
      <c r="Q12" s="123">
        <v>29821517</v>
      </c>
      <c r="R12" s="123">
        <v>27901057</v>
      </c>
      <c r="S12" s="103">
        <f t="shared" si="3"/>
        <v>-1920460</v>
      </c>
    </row>
    <row r="13" spans="1:19" ht="15.75" customHeight="1">
      <c r="B13" s="125" t="s">
        <v>139</v>
      </c>
      <c r="C13" s="126">
        <v>156</v>
      </c>
      <c r="D13" s="127">
        <v>155</v>
      </c>
      <c r="E13" s="166">
        <v>152</v>
      </c>
      <c r="F13" s="166">
        <v>154</v>
      </c>
      <c r="G13" s="128">
        <f t="shared" si="0"/>
        <v>2</v>
      </c>
      <c r="H13" s="126">
        <v>5518</v>
      </c>
      <c r="I13" s="127">
        <v>5490</v>
      </c>
      <c r="J13" s="127">
        <v>5300</v>
      </c>
      <c r="K13" s="127">
        <v>5654</v>
      </c>
      <c r="L13" s="128">
        <f t="shared" si="1"/>
        <v>354</v>
      </c>
      <c r="M13" s="126">
        <v>11377807</v>
      </c>
      <c r="N13" s="127">
        <v>11961857</v>
      </c>
      <c r="O13" s="128">
        <v>11961857</v>
      </c>
      <c r="P13" s="126">
        <v>11961857</v>
      </c>
      <c r="Q13" s="127">
        <v>10844187</v>
      </c>
      <c r="R13" s="127">
        <v>10869448</v>
      </c>
      <c r="S13" s="128">
        <f t="shared" si="3"/>
        <v>25261</v>
      </c>
    </row>
    <row r="14" spans="1:19" ht="15.75" customHeight="1">
      <c r="B14" s="129" t="s">
        <v>140</v>
      </c>
      <c r="C14" s="122">
        <v>258</v>
      </c>
      <c r="D14" s="123">
        <v>253</v>
      </c>
      <c r="E14" s="123">
        <v>248</v>
      </c>
      <c r="F14" s="123">
        <v>237</v>
      </c>
      <c r="G14" s="89">
        <f t="shared" si="0"/>
        <v>-11</v>
      </c>
      <c r="H14" s="122">
        <v>8261</v>
      </c>
      <c r="I14" s="123">
        <v>8405</v>
      </c>
      <c r="J14" s="123">
        <v>8878</v>
      </c>
      <c r="K14" s="123">
        <v>7828</v>
      </c>
      <c r="L14" s="89">
        <f t="shared" si="1"/>
        <v>-1050</v>
      </c>
      <c r="M14" s="122">
        <v>17466148</v>
      </c>
      <c r="N14" s="123">
        <v>18300090</v>
      </c>
      <c r="O14" s="89">
        <v>18300090</v>
      </c>
      <c r="P14" s="122">
        <v>18300090</v>
      </c>
      <c r="Q14" s="123">
        <v>18302239</v>
      </c>
      <c r="R14" s="123">
        <v>17071585</v>
      </c>
      <c r="S14" s="89">
        <f t="shared" si="3"/>
        <v>-1230654</v>
      </c>
    </row>
    <row r="15" spans="1:19" ht="15.75" customHeight="1">
      <c r="B15" s="129" t="s">
        <v>141</v>
      </c>
      <c r="C15" s="122">
        <v>125</v>
      </c>
      <c r="D15" s="123">
        <v>126</v>
      </c>
      <c r="E15" s="123">
        <v>119</v>
      </c>
      <c r="F15" s="123">
        <v>113</v>
      </c>
      <c r="G15" s="89">
        <f t="shared" si="0"/>
        <v>-6</v>
      </c>
      <c r="H15" s="122">
        <v>5799</v>
      </c>
      <c r="I15" s="123">
        <v>5659</v>
      </c>
      <c r="J15" s="123">
        <v>5899</v>
      </c>
      <c r="K15" s="123">
        <v>5935</v>
      </c>
      <c r="L15" s="89">
        <f t="shared" si="1"/>
        <v>36</v>
      </c>
      <c r="M15" s="122">
        <v>25870520</v>
      </c>
      <c r="N15" s="123">
        <v>28455690</v>
      </c>
      <c r="O15" s="89">
        <v>28455690</v>
      </c>
      <c r="P15" s="122">
        <v>28455690</v>
      </c>
      <c r="Q15" s="123">
        <v>30724157</v>
      </c>
      <c r="R15" s="123">
        <v>29992366</v>
      </c>
      <c r="S15" s="89">
        <f t="shared" si="3"/>
        <v>-731791</v>
      </c>
    </row>
    <row r="16" spans="1:19" ht="15.75" customHeight="1">
      <c r="B16" s="129" t="s">
        <v>142</v>
      </c>
      <c r="C16" s="122">
        <v>291</v>
      </c>
      <c r="D16" s="123">
        <v>280</v>
      </c>
      <c r="E16" s="123">
        <v>274</v>
      </c>
      <c r="F16" s="123">
        <v>269</v>
      </c>
      <c r="G16" s="89">
        <f t="shared" si="0"/>
        <v>-5</v>
      </c>
      <c r="H16" s="122">
        <v>13008</v>
      </c>
      <c r="I16" s="123">
        <v>13415</v>
      </c>
      <c r="J16" s="123">
        <v>13692</v>
      </c>
      <c r="K16" s="123">
        <v>13952</v>
      </c>
      <c r="L16" s="89">
        <f t="shared" si="1"/>
        <v>260</v>
      </c>
      <c r="M16" s="122">
        <v>40725679</v>
      </c>
      <c r="N16" s="123">
        <v>42379006</v>
      </c>
      <c r="O16" s="89">
        <v>42379006</v>
      </c>
      <c r="P16" s="122">
        <v>42379006</v>
      </c>
      <c r="Q16" s="123">
        <v>49597726</v>
      </c>
      <c r="R16" s="123">
        <v>47994177</v>
      </c>
      <c r="S16" s="89">
        <f t="shared" si="3"/>
        <v>-1603549</v>
      </c>
    </row>
    <row r="17" spans="2:19" ht="15.75" customHeight="1">
      <c r="B17" s="130" t="s">
        <v>143</v>
      </c>
      <c r="C17" s="131">
        <v>145</v>
      </c>
      <c r="D17" s="132">
        <v>143</v>
      </c>
      <c r="E17" s="132">
        <v>143</v>
      </c>
      <c r="F17" s="132">
        <v>138</v>
      </c>
      <c r="G17" s="133">
        <f t="shared" si="0"/>
        <v>-5</v>
      </c>
      <c r="H17" s="131">
        <v>7091</v>
      </c>
      <c r="I17" s="132">
        <v>7430</v>
      </c>
      <c r="J17" s="132">
        <v>7431</v>
      </c>
      <c r="K17" s="132">
        <v>7129</v>
      </c>
      <c r="L17" s="133">
        <f t="shared" si="1"/>
        <v>-302</v>
      </c>
      <c r="M17" s="131">
        <v>30402635</v>
      </c>
      <c r="N17" s="132">
        <v>31982408</v>
      </c>
      <c r="O17" s="133">
        <v>31982408</v>
      </c>
      <c r="P17" s="131">
        <v>31982408</v>
      </c>
      <c r="Q17" s="132">
        <v>32828337</v>
      </c>
      <c r="R17" s="132">
        <v>32686086</v>
      </c>
      <c r="S17" s="133">
        <f t="shared" si="3"/>
        <v>-142251</v>
      </c>
    </row>
    <row r="18" spans="2:19" ht="15.75" customHeight="1">
      <c r="B18" s="125" t="s">
        <v>144</v>
      </c>
      <c r="C18" s="126">
        <v>146</v>
      </c>
      <c r="D18" s="127">
        <v>149</v>
      </c>
      <c r="E18" s="127">
        <v>151</v>
      </c>
      <c r="F18" s="127">
        <v>139</v>
      </c>
      <c r="G18" s="128">
        <f t="shared" si="0"/>
        <v>-12</v>
      </c>
      <c r="H18" s="126">
        <v>8298</v>
      </c>
      <c r="I18" s="127">
        <v>8192</v>
      </c>
      <c r="J18" s="127">
        <v>8482</v>
      </c>
      <c r="K18" s="127">
        <v>8162</v>
      </c>
      <c r="L18" s="128">
        <f t="shared" si="1"/>
        <v>-320</v>
      </c>
      <c r="M18" s="126">
        <v>21256394</v>
      </c>
      <c r="N18" s="127">
        <v>17310802</v>
      </c>
      <c r="O18" s="128">
        <v>17310802</v>
      </c>
      <c r="P18" s="126">
        <v>17310802</v>
      </c>
      <c r="Q18" s="127">
        <v>25610502</v>
      </c>
      <c r="R18" s="127">
        <v>25023247</v>
      </c>
      <c r="S18" s="128">
        <f t="shared" si="3"/>
        <v>-587255</v>
      </c>
    </row>
    <row r="19" spans="2:19" ht="15.75" customHeight="1">
      <c r="B19" s="129" t="s">
        <v>145</v>
      </c>
      <c r="C19" s="122">
        <v>229</v>
      </c>
      <c r="D19" s="123">
        <v>215</v>
      </c>
      <c r="E19" s="92">
        <v>211</v>
      </c>
      <c r="F19" s="92">
        <v>207</v>
      </c>
      <c r="G19" s="89">
        <f t="shared" si="0"/>
        <v>-4</v>
      </c>
      <c r="H19" s="122">
        <v>6284</v>
      </c>
      <c r="I19" s="123">
        <v>6467</v>
      </c>
      <c r="J19" s="123">
        <v>6492</v>
      </c>
      <c r="K19" s="123">
        <v>6806</v>
      </c>
      <c r="L19" s="89">
        <f t="shared" si="1"/>
        <v>314</v>
      </c>
      <c r="M19" s="122">
        <v>18612557</v>
      </c>
      <c r="N19" s="123">
        <v>19323779</v>
      </c>
      <c r="O19" s="89">
        <v>19323779</v>
      </c>
      <c r="P19" s="122">
        <v>19323779</v>
      </c>
      <c r="Q19" s="123">
        <v>20324187</v>
      </c>
      <c r="R19" s="123">
        <v>20471322</v>
      </c>
      <c r="S19" s="89">
        <f t="shared" si="3"/>
        <v>147135</v>
      </c>
    </row>
    <row r="20" spans="2:19" ht="15.75" customHeight="1">
      <c r="B20" s="129" t="s">
        <v>146</v>
      </c>
      <c r="C20" s="122">
        <v>172</v>
      </c>
      <c r="D20" s="123">
        <v>170</v>
      </c>
      <c r="E20" s="123">
        <v>167</v>
      </c>
      <c r="F20" s="123">
        <v>167</v>
      </c>
      <c r="G20" s="89">
        <f t="shared" si="0"/>
        <v>0</v>
      </c>
      <c r="H20" s="122">
        <v>17083</v>
      </c>
      <c r="I20" s="123">
        <v>17184</v>
      </c>
      <c r="J20" s="123">
        <v>17652</v>
      </c>
      <c r="K20" s="123">
        <v>16105</v>
      </c>
      <c r="L20" s="89">
        <f t="shared" si="1"/>
        <v>-1547</v>
      </c>
      <c r="M20" s="122">
        <v>106357092</v>
      </c>
      <c r="N20" s="123">
        <v>111630947</v>
      </c>
      <c r="O20" s="89">
        <v>111630947</v>
      </c>
      <c r="P20" s="122">
        <v>111630947</v>
      </c>
      <c r="Q20" s="123">
        <v>119023088</v>
      </c>
      <c r="R20" s="123">
        <v>107565958</v>
      </c>
      <c r="S20" s="89">
        <f t="shared" si="3"/>
        <v>-11457130</v>
      </c>
    </row>
    <row r="21" spans="2:19" ht="15.75" customHeight="1">
      <c r="B21" s="129" t="s">
        <v>147</v>
      </c>
      <c r="C21" s="122">
        <v>159</v>
      </c>
      <c r="D21" s="123">
        <v>155</v>
      </c>
      <c r="E21" s="123">
        <v>156</v>
      </c>
      <c r="F21" s="123">
        <v>151</v>
      </c>
      <c r="G21" s="89">
        <f t="shared" si="0"/>
        <v>-5</v>
      </c>
      <c r="H21" s="122">
        <v>6062</v>
      </c>
      <c r="I21" s="123">
        <v>6568</v>
      </c>
      <c r="J21" s="123">
        <v>6323</v>
      </c>
      <c r="K21" s="123">
        <v>6291</v>
      </c>
      <c r="L21" s="89">
        <f t="shared" si="1"/>
        <v>-32</v>
      </c>
      <c r="M21" s="122">
        <v>26247279</v>
      </c>
      <c r="N21" s="123">
        <v>27097340</v>
      </c>
      <c r="O21" s="89">
        <v>27097340</v>
      </c>
      <c r="P21" s="122">
        <v>27097340</v>
      </c>
      <c r="Q21" s="123">
        <v>27885388</v>
      </c>
      <c r="R21" s="123">
        <v>27391017</v>
      </c>
      <c r="S21" s="89">
        <f t="shared" si="3"/>
        <v>-494371</v>
      </c>
    </row>
    <row r="22" spans="2:19" ht="15.75" customHeight="1">
      <c r="B22" s="130" t="s">
        <v>148</v>
      </c>
      <c r="C22" s="131">
        <v>159</v>
      </c>
      <c r="D22" s="132">
        <v>155</v>
      </c>
      <c r="E22" s="132">
        <v>148</v>
      </c>
      <c r="F22" s="132">
        <v>143</v>
      </c>
      <c r="G22" s="133">
        <f t="shared" si="0"/>
        <v>-5</v>
      </c>
      <c r="H22" s="131">
        <v>6526</v>
      </c>
      <c r="I22" s="132">
        <v>6728</v>
      </c>
      <c r="J22" s="132">
        <v>6587</v>
      </c>
      <c r="K22" s="132">
        <v>6592</v>
      </c>
      <c r="L22" s="133">
        <f t="shared" si="1"/>
        <v>5</v>
      </c>
      <c r="M22" s="131">
        <v>18298829</v>
      </c>
      <c r="N22" s="132">
        <v>20600251</v>
      </c>
      <c r="O22" s="133">
        <v>20600251</v>
      </c>
      <c r="P22" s="131">
        <v>20600251</v>
      </c>
      <c r="Q22" s="132">
        <v>23164459</v>
      </c>
      <c r="R22" s="132">
        <v>23126304</v>
      </c>
      <c r="S22" s="133">
        <f t="shared" si="3"/>
        <v>-38155</v>
      </c>
    </row>
    <row r="23" spans="2:19" ht="15.75" customHeight="1">
      <c r="B23" s="125" t="s">
        <v>149</v>
      </c>
      <c r="C23" s="126">
        <v>257</v>
      </c>
      <c r="D23" s="127">
        <v>261</v>
      </c>
      <c r="E23" s="127">
        <v>260</v>
      </c>
      <c r="F23" s="127">
        <v>258</v>
      </c>
      <c r="G23" s="128">
        <f t="shared" si="0"/>
        <v>-2</v>
      </c>
      <c r="H23" s="126">
        <v>13323</v>
      </c>
      <c r="I23" s="127">
        <v>13289</v>
      </c>
      <c r="J23" s="127">
        <v>13615</v>
      </c>
      <c r="K23" s="127">
        <v>13284</v>
      </c>
      <c r="L23" s="128">
        <f t="shared" si="1"/>
        <v>-331</v>
      </c>
      <c r="M23" s="126">
        <v>47579044</v>
      </c>
      <c r="N23" s="127">
        <v>49328741</v>
      </c>
      <c r="O23" s="128">
        <v>49328741</v>
      </c>
      <c r="P23" s="126">
        <v>49328741</v>
      </c>
      <c r="Q23" s="127">
        <v>49114000</v>
      </c>
      <c r="R23" s="127">
        <v>47498176</v>
      </c>
      <c r="S23" s="128">
        <f t="shared" si="3"/>
        <v>-1615824</v>
      </c>
    </row>
    <row r="24" spans="2:19" ht="15.75" customHeight="1">
      <c r="B24" s="129" t="s">
        <v>150</v>
      </c>
      <c r="C24" s="122">
        <v>212</v>
      </c>
      <c r="D24" s="123">
        <v>218</v>
      </c>
      <c r="E24" s="123">
        <v>209</v>
      </c>
      <c r="F24" s="123">
        <v>202</v>
      </c>
      <c r="G24" s="89">
        <f t="shared" si="0"/>
        <v>-7</v>
      </c>
      <c r="H24" s="122">
        <v>10026</v>
      </c>
      <c r="I24" s="123">
        <v>10015</v>
      </c>
      <c r="J24" s="123">
        <v>10216</v>
      </c>
      <c r="K24" s="123">
        <v>10003</v>
      </c>
      <c r="L24" s="89">
        <f t="shared" si="1"/>
        <v>-213</v>
      </c>
      <c r="M24" s="122">
        <v>34503122</v>
      </c>
      <c r="N24" s="123">
        <v>48834538</v>
      </c>
      <c r="O24" s="89">
        <v>48834538</v>
      </c>
      <c r="P24" s="122">
        <v>48834538</v>
      </c>
      <c r="Q24" s="123">
        <v>47515414</v>
      </c>
      <c r="R24" s="123">
        <v>43612368</v>
      </c>
      <c r="S24" s="89">
        <f t="shared" si="3"/>
        <v>-3903046</v>
      </c>
    </row>
    <row r="25" spans="2:19" ht="15.75" customHeight="1">
      <c r="B25" s="129" t="s">
        <v>151</v>
      </c>
      <c r="C25" s="122">
        <v>409</v>
      </c>
      <c r="D25" s="123">
        <v>417</v>
      </c>
      <c r="E25" s="92">
        <v>407</v>
      </c>
      <c r="F25" s="92">
        <v>393</v>
      </c>
      <c r="G25" s="89">
        <f t="shared" si="0"/>
        <v>-14</v>
      </c>
      <c r="H25" s="122">
        <v>12221</v>
      </c>
      <c r="I25" s="123">
        <v>13155</v>
      </c>
      <c r="J25" s="123">
        <v>13473</v>
      </c>
      <c r="K25" s="123">
        <v>13048</v>
      </c>
      <c r="L25" s="89">
        <f t="shared" si="1"/>
        <v>-425</v>
      </c>
      <c r="M25" s="122">
        <v>42087804</v>
      </c>
      <c r="N25" s="123">
        <v>47824924</v>
      </c>
      <c r="O25" s="89">
        <v>47824924</v>
      </c>
      <c r="P25" s="122">
        <v>47824924</v>
      </c>
      <c r="Q25" s="123">
        <v>48315607</v>
      </c>
      <c r="R25" s="123">
        <v>46895767</v>
      </c>
      <c r="S25" s="89">
        <f t="shared" si="3"/>
        <v>-1419840</v>
      </c>
    </row>
    <row r="26" spans="2:19" ht="15.75" customHeight="1">
      <c r="B26" s="129" t="s">
        <v>152</v>
      </c>
      <c r="C26" s="122">
        <v>381</v>
      </c>
      <c r="D26" s="123">
        <v>371</v>
      </c>
      <c r="E26" s="123">
        <v>365</v>
      </c>
      <c r="F26" s="123">
        <v>374</v>
      </c>
      <c r="G26" s="89">
        <f t="shared" si="0"/>
        <v>9</v>
      </c>
      <c r="H26" s="122">
        <v>9058</v>
      </c>
      <c r="I26" s="123">
        <v>9038</v>
      </c>
      <c r="J26" s="123">
        <v>8722</v>
      </c>
      <c r="K26" s="123">
        <v>8907</v>
      </c>
      <c r="L26" s="89">
        <f t="shared" si="1"/>
        <v>185</v>
      </c>
      <c r="M26" s="122">
        <v>21746057</v>
      </c>
      <c r="N26" s="123">
        <v>23097535</v>
      </c>
      <c r="O26" s="89">
        <v>23097535</v>
      </c>
      <c r="P26" s="122">
        <v>23097535</v>
      </c>
      <c r="Q26" s="123">
        <v>22586513</v>
      </c>
      <c r="R26" s="123">
        <v>23192986</v>
      </c>
      <c r="S26" s="89">
        <f t="shared" si="3"/>
        <v>606473</v>
      </c>
    </row>
    <row r="27" spans="2:19" ht="15.75" customHeight="1">
      <c r="B27" s="130" t="s">
        <v>153</v>
      </c>
      <c r="C27" s="131">
        <v>58</v>
      </c>
      <c r="D27" s="132">
        <v>58</v>
      </c>
      <c r="E27" s="132">
        <v>53</v>
      </c>
      <c r="F27" s="132">
        <v>52</v>
      </c>
      <c r="G27" s="133">
        <f t="shared" si="0"/>
        <v>-1</v>
      </c>
      <c r="H27" s="131">
        <v>3386</v>
      </c>
      <c r="I27" s="132">
        <v>3254</v>
      </c>
      <c r="J27" s="132">
        <v>3101</v>
      </c>
      <c r="K27" s="132">
        <v>2868</v>
      </c>
      <c r="L27" s="133">
        <f t="shared" si="1"/>
        <v>-233</v>
      </c>
      <c r="M27" s="131">
        <v>8736467</v>
      </c>
      <c r="N27" s="132">
        <v>8937809</v>
      </c>
      <c r="O27" s="133">
        <v>8937809</v>
      </c>
      <c r="P27" s="131">
        <v>8937809</v>
      </c>
      <c r="Q27" s="132">
        <v>9275993</v>
      </c>
      <c r="R27" s="132">
        <v>9330261</v>
      </c>
      <c r="S27" s="133">
        <f t="shared" si="3"/>
        <v>54268</v>
      </c>
    </row>
    <row r="28" spans="2:19" ht="15.75" customHeight="1">
      <c r="B28" s="125" t="s">
        <v>154</v>
      </c>
      <c r="C28" s="126">
        <v>446</v>
      </c>
      <c r="D28" s="127">
        <v>445</v>
      </c>
      <c r="E28" s="127">
        <v>439</v>
      </c>
      <c r="F28" s="127">
        <v>417</v>
      </c>
      <c r="G28" s="128">
        <f t="shared" si="0"/>
        <v>-22</v>
      </c>
      <c r="H28" s="126">
        <v>10707</v>
      </c>
      <c r="I28" s="127">
        <v>11223</v>
      </c>
      <c r="J28" s="127">
        <v>11470</v>
      </c>
      <c r="K28" s="127">
        <v>11163</v>
      </c>
      <c r="L28" s="128">
        <f t="shared" si="1"/>
        <v>-307</v>
      </c>
      <c r="M28" s="126">
        <v>22154082</v>
      </c>
      <c r="N28" s="127">
        <v>25015920</v>
      </c>
      <c r="O28" s="128">
        <v>25015920</v>
      </c>
      <c r="P28" s="126">
        <v>25015920</v>
      </c>
      <c r="Q28" s="127">
        <v>26534191</v>
      </c>
      <c r="R28" s="127">
        <v>24894230</v>
      </c>
      <c r="S28" s="128">
        <f t="shared" si="3"/>
        <v>-1639961</v>
      </c>
    </row>
    <row r="29" spans="2:19" ht="15.75" customHeight="1">
      <c r="B29" s="129" t="s">
        <v>155</v>
      </c>
      <c r="C29" s="122">
        <v>264</v>
      </c>
      <c r="D29" s="123">
        <v>255</v>
      </c>
      <c r="E29" s="123">
        <v>254</v>
      </c>
      <c r="F29" s="123">
        <v>255</v>
      </c>
      <c r="G29" s="89">
        <f t="shared" si="0"/>
        <v>1</v>
      </c>
      <c r="H29" s="122">
        <v>11425</v>
      </c>
      <c r="I29" s="123">
        <v>11743</v>
      </c>
      <c r="J29" s="123">
        <v>11715</v>
      </c>
      <c r="K29" s="123">
        <v>11750</v>
      </c>
      <c r="L29" s="89">
        <f t="shared" si="1"/>
        <v>35</v>
      </c>
      <c r="M29" s="122">
        <v>37451011</v>
      </c>
      <c r="N29" s="123">
        <v>45970015</v>
      </c>
      <c r="O29" s="89">
        <v>45970015</v>
      </c>
      <c r="P29" s="122">
        <v>45970015</v>
      </c>
      <c r="Q29" s="123">
        <v>48211366</v>
      </c>
      <c r="R29" s="123">
        <v>47479540</v>
      </c>
      <c r="S29" s="89">
        <f t="shared" si="3"/>
        <v>-731826</v>
      </c>
    </row>
    <row r="30" spans="2:19" ht="15.75" customHeight="1">
      <c r="B30" s="129" t="s">
        <v>156</v>
      </c>
      <c r="C30" s="122">
        <v>146</v>
      </c>
      <c r="D30" s="92">
        <v>133</v>
      </c>
      <c r="E30" s="92">
        <v>141</v>
      </c>
      <c r="F30" s="92">
        <v>137</v>
      </c>
      <c r="G30" s="89">
        <f t="shared" si="0"/>
        <v>-4</v>
      </c>
      <c r="H30" s="122">
        <v>4037</v>
      </c>
      <c r="I30" s="123">
        <v>4655</v>
      </c>
      <c r="J30" s="123">
        <v>4742</v>
      </c>
      <c r="K30" s="123">
        <v>4536</v>
      </c>
      <c r="L30" s="89">
        <f t="shared" si="1"/>
        <v>-206</v>
      </c>
      <c r="M30" s="122">
        <v>7853496</v>
      </c>
      <c r="N30" s="123">
        <v>7893214</v>
      </c>
      <c r="O30" s="89">
        <v>7893214</v>
      </c>
      <c r="P30" s="122">
        <v>7893214</v>
      </c>
      <c r="Q30" s="123">
        <v>8439830</v>
      </c>
      <c r="R30" s="123">
        <v>8580569</v>
      </c>
      <c r="S30" s="89">
        <f t="shared" si="3"/>
        <v>140739</v>
      </c>
    </row>
    <row r="31" spans="2:19" ht="15.75" customHeight="1">
      <c r="B31" s="129" t="s">
        <v>157</v>
      </c>
      <c r="C31" s="122">
        <v>78</v>
      </c>
      <c r="D31" s="123">
        <v>81</v>
      </c>
      <c r="E31" s="123">
        <v>81</v>
      </c>
      <c r="F31" s="123">
        <v>76</v>
      </c>
      <c r="G31" s="89">
        <f t="shared" si="0"/>
        <v>-5</v>
      </c>
      <c r="H31" s="122">
        <v>1371</v>
      </c>
      <c r="I31" s="123">
        <v>1521</v>
      </c>
      <c r="J31" s="123">
        <v>1500</v>
      </c>
      <c r="K31" s="123">
        <v>1439</v>
      </c>
      <c r="L31" s="89">
        <f t="shared" si="1"/>
        <v>-61</v>
      </c>
      <c r="M31" s="122">
        <v>2411308</v>
      </c>
      <c r="N31" s="123">
        <v>2598602</v>
      </c>
      <c r="O31" s="89">
        <v>2598602</v>
      </c>
      <c r="P31" s="122">
        <v>2598602</v>
      </c>
      <c r="Q31" s="123">
        <v>2730063</v>
      </c>
      <c r="R31" s="123">
        <v>2557527</v>
      </c>
      <c r="S31" s="89">
        <f t="shared" si="3"/>
        <v>-172536</v>
      </c>
    </row>
    <row r="32" spans="2:19" ht="15.75" customHeight="1">
      <c r="B32" s="130" t="s">
        <v>158</v>
      </c>
      <c r="C32" s="131">
        <v>65</v>
      </c>
      <c r="D32" s="132">
        <v>65</v>
      </c>
      <c r="E32" s="132">
        <v>69</v>
      </c>
      <c r="F32" s="132">
        <v>67</v>
      </c>
      <c r="G32" s="133">
        <f t="shared" si="0"/>
        <v>-2</v>
      </c>
      <c r="H32" s="131">
        <v>1220</v>
      </c>
      <c r="I32" s="132">
        <v>1303</v>
      </c>
      <c r="J32" s="132">
        <v>1354</v>
      </c>
      <c r="K32" s="132">
        <v>1264</v>
      </c>
      <c r="L32" s="133">
        <f t="shared" si="1"/>
        <v>-90</v>
      </c>
      <c r="M32" s="131">
        <v>2891640</v>
      </c>
      <c r="N32" s="132">
        <v>3045667</v>
      </c>
      <c r="O32" s="133">
        <v>3045667</v>
      </c>
      <c r="P32" s="131">
        <v>3045667</v>
      </c>
      <c r="Q32" s="132">
        <v>3274598</v>
      </c>
      <c r="R32" s="132">
        <v>3207684</v>
      </c>
      <c r="S32" s="133">
        <f t="shared" si="3"/>
        <v>-66914</v>
      </c>
    </row>
    <row r="33" spans="2:19" ht="15.75" customHeight="1">
      <c r="B33" s="125" t="s">
        <v>159</v>
      </c>
      <c r="C33" s="126">
        <v>188</v>
      </c>
      <c r="D33" s="127">
        <v>183</v>
      </c>
      <c r="E33" s="127">
        <v>187</v>
      </c>
      <c r="F33" s="127">
        <v>190</v>
      </c>
      <c r="G33" s="128">
        <f t="shared" si="0"/>
        <v>3</v>
      </c>
      <c r="H33" s="126">
        <v>6246</v>
      </c>
      <c r="I33" s="127">
        <v>6041</v>
      </c>
      <c r="J33" s="127">
        <v>5795</v>
      </c>
      <c r="K33" s="127">
        <v>6001</v>
      </c>
      <c r="L33" s="128">
        <f t="shared" si="1"/>
        <v>206</v>
      </c>
      <c r="M33" s="126">
        <v>12483860</v>
      </c>
      <c r="N33" s="127">
        <v>12841693</v>
      </c>
      <c r="O33" s="128">
        <v>12841693</v>
      </c>
      <c r="P33" s="126">
        <v>12841693</v>
      </c>
      <c r="Q33" s="127">
        <v>14136434</v>
      </c>
      <c r="R33" s="127">
        <v>13055292</v>
      </c>
      <c r="S33" s="128">
        <f t="shared" si="3"/>
        <v>-1081142</v>
      </c>
    </row>
    <row r="34" spans="2:19" ht="15.75" customHeight="1">
      <c r="B34" s="129" t="s">
        <v>160</v>
      </c>
      <c r="C34" s="122">
        <v>85</v>
      </c>
      <c r="D34" s="123">
        <v>80</v>
      </c>
      <c r="E34" s="123">
        <v>74</v>
      </c>
      <c r="F34" s="123">
        <v>69</v>
      </c>
      <c r="G34" s="89">
        <f t="shared" si="0"/>
        <v>-5</v>
      </c>
      <c r="H34" s="122">
        <v>3893</v>
      </c>
      <c r="I34" s="123">
        <v>3902</v>
      </c>
      <c r="J34" s="123">
        <v>3999</v>
      </c>
      <c r="K34" s="123">
        <v>3854</v>
      </c>
      <c r="L34" s="89">
        <f t="shared" si="1"/>
        <v>-145</v>
      </c>
      <c r="M34" s="122">
        <v>12405475</v>
      </c>
      <c r="N34" s="123">
        <v>13094520</v>
      </c>
      <c r="O34" s="89">
        <v>13094520</v>
      </c>
      <c r="P34" s="122">
        <v>13094520</v>
      </c>
      <c r="Q34" s="123">
        <v>12776574</v>
      </c>
      <c r="R34" s="123">
        <v>12396235</v>
      </c>
      <c r="S34" s="89">
        <f t="shared" si="3"/>
        <v>-380339</v>
      </c>
    </row>
    <row r="35" spans="2:19" ht="15.75" customHeight="1">
      <c r="B35" s="129" t="s">
        <v>161</v>
      </c>
      <c r="C35" s="122">
        <v>226</v>
      </c>
      <c r="D35" s="123">
        <v>235</v>
      </c>
      <c r="E35" s="123">
        <v>229</v>
      </c>
      <c r="F35" s="123">
        <v>219</v>
      </c>
      <c r="G35" s="89">
        <f t="shared" si="0"/>
        <v>-10</v>
      </c>
      <c r="H35" s="122">
        <v>11232</v>
      </c>
      <c r="I35" s="123">
        <v>12340</v>
      </c>
      <c r="J35" s="123">
        <v>12584</v>
      </c>
      <c r="K35" s="123">
        <v>12317</v>
      </c>
      <c r="L35" s="89">
        <f t="shared" si="1"/>
        <v>-267</v>
      </c>
      <c r="M35" s="122">
        <v>41047674</v>
      </c>
      <c r="N35" s="123">
        <v>48068175</v>
      </c>
      <c r="O35" s="89">
        <v>48068175</v>
      </c>
      <c r="P35" s="122">
        <v>48068175</v>
      </c>
      <c r="Q35" s="123">
        <v>50529727</v>
      </c>
      <c r="R35" s="123">
        <v>51155299</v>
      </c>
      <c r="S35" s="89">
        <f t="shared" si="3"/>
        <v>625572</v>
      </c>
    </row>
    <row r="36" spans="2:19" ht="15.75" customHeight="1">
      <c r="B36" s="129" t="s">
        <v>162</v>
      </c>
      <c r="C36" s="122">
        <v>73</v>
      </c>
      <c r="D36" s="123">
        <v>71</v>
      </c>
      <c r="E36" s="123">
        <v>73</v>
      </c>
      <c r="F36" s="123">
        <v>71</v>
      </c>
      <c r="G36" s="89">
        <f t="shared" si="0"/>
        <v>-2</v>
      </c>
      <c r="H36" s="122">
        <v>3235</v>
      </c>
      <c r="I36" s="123">
        <v>2876</v>
      </c>
      <c r="J36" s="123">
        <v>3062</v>
      </c>
      <c r="K36" s="123">
        <v>3002</v>
      </c>
      <c r="L36" s="89">
        <f t="shared" si="1"/>
        <v>-60</v>
      </c>
      <c r="M36" s="122">
        <v>8447516</v>
      </c>
      <c r="N36" s="123">
        <v>6111594</v>
      </c>
      <c r="O36" s="89">
        <v>6111594</v>
      </c>
      <c r="P36" s="122">
        <v>6111594</v>
      </c>
      <c r="Q36" s="123">
        <v>6507894</v>
      </c>
      <c r="R36" s="123">
        <v>6135960</v>
      </c>
      <c r="S36" s="89">
        <f t="shared" si="3"/>
        <v>-371934</v>
      </c>
    </row>
    <row r="37" spans="2:19" ht="15.75" customHeight="1">
      <c r="B37" s="158" t="s">
        <v>163</v>
      </c>
      <c r="C37" s="159">
        <v>603</v>
      </c>
      <c r="D37" s="160">
        <v>595</v>
      </c>
      <c r="E37" s="160">
        <v>591</v>
      </c>
      <c r="F37" s="160">
        <v>578</v>
      </c>
      <c r="G37" s="161">
        <f t="shared" si="0"/>
        <v>-13</v>
      </c>
      <c r="H37" s="159">
        <v>12692</v>
      </c>
      <c r="I37" s="160">
        <v>12633</v>
      </c>
      <c r="J37" s="160">
        <v>12718</v>
      </c>
      <c r="K37" s="160">
        <v>12641</v>
      </c>
      <c r="L37" s="161">
        <f t="shared" si="1"/>
        <v>-77</v>
      </c>
      <c r="M37" s="159">
        <v>37586436</v>
      </c>
      <c r="N37" s="160">
        <v>38879359</v>
      </c>
      <c r="O37" s="161">
        <v>38879359</v>
      </c>
      <c r="P37" s="159">
        <v>38879359</v>
      </c>
      <c r="Q37" s="160">
        <v>40157167</v>
      </c>
      <c r="R37" s="160">
        <v>40611862</v>
      </c>
      <c r="S37" s="161">
        <f t="shared" si="3"/>
        <v>454695</v>
      </c>
    </row>
    <row r="38" spans="2:19" s="9" customFormat="1" ht="15.75" customHeight="1">
      <c r="B38" s="125" t="s">
        <v>164</v>
      </c>
      <c r="C38" s="126">
        <v>53</v>
      </c>
      <c r="D38" s="127">
        <v>50</v>
      </c>
      <c r="E38" s="127">
        <v>47</v>
      </c>
      <c r="F38" s="127">
        <v>47</v>
      </c>
      <c r="G38" s="128">
        <f t="shared" si="0"/>
        <v>0</v>
      </c>
      <c r="H38" s="126">
        <v>851</v>
      </c>
      <c r="I38" s="127">
        <v>800</v>
      </c>
      <c r="J38" s="127">
        <v>754</v>
      </c>
      <c r="K38" s="127">
        <v>763</v>
      </c>
      <c r="L38" s="128">
        <f t="shared" si="1"/>
        <v>9</v>
      </c>
      <c r="M38" s="126">
        <v>2083814</v>
      </c>
      <c r="N38" s="127">
        <v>2077374</v>
      </c>
      <c r="O38" s="128">
        <v>2077374</v>
      </c>
      <c r="P38" s="126">
        <v>2077374</v>
      </c>
      <c r="Q38" s="127">
        <v>2120412</v>
      </c>
      <c r="R38" s="127">
        <v>2056798</v>
      </c>
      <c r="S38" s="128">
        <f t="shared" si="3"/>
        <v>-63614</v>
      </c>
    </row>
    <row r="39" spans="2:19" ht="15.75" customHeight="1">
      <c r="B39" s="129" t="s">
        <v>165</v>
      </c>
      <c r="C39" s="122">
        <v>401</v>
      </c>
      <c r="D39" s="123">
        <v>397</v>
      </c>
      <c r="E39" s="123">
        <v>405</v>
      </c>
      <c r="F39" s="123">
        <v>382</v>
      </c>
      <c r="G39" s="89">
        <f t="shared" si="0"/>
        <v>-23</v>
      </c>
      <c r="H39" s="122">
        <v>6154</v>
      </c>
      <c r="I39" s="123">
        <v>6305</v>
      </c>
      <c r="J39" s="123">
        <v>6565</v>
      </c>
      <c r="K39" s="123">
        <v>6493</v>
      </c>
      <c r="L39" s="89">
        <f t="shared" si="1"/>
        <v>-72</v>
      </c>
      <c r="M39" s="122">
        <v>11683871</v>
      </c>
      <c r="N39" s="123">
        <v>12155511</v>
      </c>
      <c r="O39" s="89">
        <v>12155511</v>
      </c>
      <c r="P39" s="122">
        <v>12155511</v>
      </c>
      <c r="Q39" s="123">
        <v>12922460</v>
      </c>
      <c r="R39" s="123">
        <v>12614188</v>
      </c>
      <c r="S39" s="89">
        <f t="shared" si="3"/>
        <v>-308272</v>
      </c>
    </row>
    <row r="40" spans="2:19" ht="15.75" customHeight="1">
      <c r="B40" s="129" t="s">
        <v>166</v>
      </c>
      <c r="C40" s="122">
        <v>68</v>
      </c>
      <c r="D40" s="123">
        <v>73</v>
      </c>
      <c r="E40" s="123">
        <v>75</v>
      </c>
      <c r="F40" s="123">
        <v>73</v>
      </c>
      <c r="G40" s="89">
        <f t="shared" si="0"/>
        <v>-2</v>
      </c>
      <c r="H40" s="122">
        <v>3289</v>
      </c>
      <c r="I40" s="123">
        <v>3941</v>
      </c>
      <c r="J40" s="123">
        <v>3912</v>
      </c>
      <c r="K40" s="123">
        <v>3905</v>
      </c>
      <c r="L40" s="89">
        <f t="shared" si="1"/>
        <v>-7</v>
      </c>
      <c r="M40" s="122">
        <v>15523122</v>
      </c>
      <c r="N40" s="123">
        <v>17973432</v>
      </c>
      <c r="O40" s="89">
        <v>17973432</v>
      </c>
      <c r="P40" s="122">
        <v>17973432</v>
      </c>
      <c r="Q40" s="123">
        <v>17666189</v>
      </c>
      <c r="R40" s="123">
        <v>18358026</v>
      </c>
      <c r="S40" s="89">
        <f t="shared" si="3"/>
        <v>691837</v>
      </c>
    </row>
    <row r="41" spans="2:19" ht="15.75" customHeight="1">
      <c r="B41" s="129" t="s">
        <v>167</v>
      </c>
      <c r="C41" s="122">
        <v>98</v>
      </c>
      <c r="D41" s="123">
        <v>96</v>
      </c>
      <c r="E41" s="123">
        <v>93</v>
      </c>
      <c r="F41" s="123">
        <v>92</v>
      </c>
      <c r="G41" s="89">
        <f t="shared" si="0"/>
        <v>-1</v>
      </c>
      <c r="H41" s="122">
        <v>6178</v>
      </c>
      <c r="I41" s="123">
        <v>6368</v>
      </c>
      <c r="J41" s="123">
        <v>6365</v>
      </c>
      <c r="K41" s="123">
        <v>6238</v>
      </c>
      <c r="L41" s="89">
        <f t="shared" si="1"/>
        <v>-127</v>
      </c>
      <c r="M41" s="122">
        <v>13705733</v>
      </c>
      <c r="N41" s="123">
        <v>15440824</v>
      </c>
      <c r="O41" s="89">
        <v>15440824</v>
      </c>
      <c r="P41" s="122">
        <v>15440824</v>
      </c>
      <c r="Q41" s="123">
        <v>14585782</v>
      </c>
      <c r="R41" s="123">
        <v>15085318</v>
      </c>
      <c r="S41" s="89">
        <f t="shared" si="3"/>
        <v>499536</v>
      </c>
    </row>
    <row r="42" spans="2:19" ht="15.75" customHeight="1">
      <c r="B42" s="130" t="s">
        <v>168</v>
      </c>
      <c r="C42" s="131">
        <v>95</v>
      </c>
      <c r="D42" s="132">
        <v>93</v>
      </c>
      <c r="E42" s="132">
        <v>88</v>
      </c>
      <c r="F42" s="132">
        <v>83</v>
      </c>
      <c r="G42" s="133">
        <f t="shared" si="0"/>
        <v>-5</v>
      </c>
      <c r="H42" s="131">
        <v>3459</v>
      </c>
      <c r="I42" s="132">
        <v>3740</v>
      </c>
      <c r="J42" s="132">
        <v>3735</v>
      </c>
      <c r="K42" s="132">
        <v>3334</v>
      </c>
      <c r="L42" s="133">
        <f t="shared" si="1"/>
        <v>-401</v>
      </c>
      <c r="M42" s="131">
        <v>9988986</v>
      </c>
      <c r="N42" s="132">
        <v>12352201</v>
      </c>
      <c r="O42" s="133">
        <v>12352201</v>
      </c>
      <c r="P42" s="131">
        <v>12352201</v>
      </c>
      <c r="Q42" s="132">
        <v>12292692</v>
      </c>
      <c r="R42" s="132">
        <v>11423987</v>
      </c>
      <c r="S42" s="133">
        <f t="shared" si="3"/>
        <v>-868705</v>
      </c>
    </row>
    <row r="43" spans="2:19" ht="15.75" customHeight="1">
      <c r="B43" s="125" t="s">
        <v>169</v>
      </c>
      <c r="C43" s="126">
        <v>45</v>
      </c>
      <c r="D43" s="127">
        <v>44</v>
      </c>
      <c r="E43" s="127">
        <v>40</v>
      </c>
      <c r="F43" s="127">
        <v>35</v>
      </c>
      <c r="G43" s="128">
        <f t="shared" si="0"/>
        <v>-5</v>
      </c>
      <c r="H43" s="126">
        <v>2200</v>
      </c>
      <c r="I43" s="127">
        <v>2438</v>
      </c>
      <c r="J43" s="127">
        <v>2279</v>
      </c>
      <c r="K43" s="127">
        <v>1993</v>
      </c>
      <c r="L43" s="128">
        <f t="shared" si="1"/>
        <v>-286</v>
      </c>
      <c r="M43" s="126">
        <v>7518809</v>
      </c>
      <c r="N43" s="127">
        <v>6617400</v>
      </c>
      <c r="O43" s="128">
        <v>6617400</v>
      </c>
      <c r="P43" s="126">
        <v>6617400</v>
      </c>
      <c r="Q43" s="127">
        <v>6119139</v>
      </c>
      <c r="R43" s="127">
        <v>5514303</v>
      </c>
      <c r="S43" s="128">
        <f t="shared" si="3"/>
        <v>-604836</v>
      </c>
    </row>
    <row r="44" spans="2:19" ht="15.75" customHeight="1">
      <c r="B44" s="129" t="s">
        <v>170</v>
      </c>
      <c r="C44" s="122">
        <v>143</v>
      </c>
      <c r="D44" s="123">
        <v>148</v>
      </c>
      <c r="E44" s="123">
        <v>144</v>
      </c>
      <c r="F44" s="123">
        <v>141</v>
      </c>
      <c r="G44" s="89">
        <f t="shared" si="0"/>
        <v>-3</v>
      </c>
      <c r="H44" s="122">
        <v>5984</v>
      </c>
      <c r="I44" s="123">
        <v>6713</v>
      </c>
      <c r="J44" s="123">
        <v>6579</v>
      </c>
      <c r="K44" s="123">
        <v>6277</v>
      </c>
      <c r="L44" s="89">
        <f t="shared" si="1"/>
        <v>-302</v>
      </c>
      <c r="M44" s="122">
        <v>19435838</v>
      </c>
      <c r="N44" s="123">
        <v>21116991</v>
      </c>
      <c r="O44" s="89">
        <v>21116991</v>
      </c>
      <c r="P44" s="122">
        <v>21116991</v>
      </c>
      <c r="Q44" s="123">
        <v>22222523</v>
      </c>
      <c r="R44" s="123">
        <v>21683471</v>
      </c>
      <c r="S44" s="89">
        <f t="shared" si="3"/>
        <v>-539052</v>
      </c>
    </row>
    <row r="45" spans="2:19" ht="15.75" customHeight="1">
      <c r="B45" s="129" t="s">
        <v>171</v>
      </c>
      <c r="C45" s="122">
        <v>178</v>
      </c>
      <c r="D45" s="123">
        <v>189</v>
      </c>
      <c r="E45" s="123">
        <v>188</v>
      </c>
      <c r="F45" s="123">
        <v>181</v>
      </c>
      <c r="G45" s="89">
        <f t="shared" si="0"/>
        <v>-7</v>
      </c>
      <c r="H45" s="122">
        <v>4514</v>
      </c>
      <c r="I45" s="123">
        <v>4697</v>
      </c>
      <c r="J45" s="123">
        <v>4746</v>
      </c>
      <c r="K45" s="123">
        <v>4632</v>
      </c>
      <c r="L45" s="89">
        <f t="shared" si="1"/>
        <v>-114</v>
      </c>
      <c r="M45" s="122">
        <v>8232194</v>
      </c>
      <c r="N45" s="123">
        <v>8900763</v>
      </c>
      <c r="O45" s="89">
        <v>8900763</v>
      </c>
      <c r="P45" s="122">
        <v>8900763</v>
      </c>
      <c r="Q45" s="123">
        <v>9234396</v>
      </c>
      <c r="R45" s="123">
        <v>10169522</v>
      </c>
      <c r="S45" s="89">
        <f t="shared" si="3"/>
        <v>935126</v>
      </c>
    </row>
    <row r="46" spans="2:19" ht="15.75" customHeight="1">
      <c r="B46" s="129" t="s">
        <v>172</v>
      </c>
      <c r="C46" s="122">
        <v>96</v>
      </c>
      <c r="D46" s="123">
        <v>102</v>
      </c>
      <c r="E46" s="123">
        <v>111</v>
      </c>
      <c r="F46" s="123">
        <v>107</v>
      </c>
      <c r="G46" s="89">
        <f t="shared" si="0"/>
        <v>-4</v>
      </c>
      <c r="H46" s="122">
        <v>4436</v>
      </c>
      <c r="I46" s="123">
        <v>4638</v>
      </c>
      <c r="J46" s="123">
        <v>4626</v>
      </c>
      <c r="K46" s="123">
        <v>4536</v>
      </c>
      <c r="L46" s="89">
        <f t="shared" si="1"/>
        <v>-90</v>
      </c>
      <c r="M46" s="122">
        <v>11283452</v>
      </c>
      <c r="N46" s="123">
        <v>11768526</v>
      </c>
      <c r="O46" s="89">
        <v>11768526</v>
      </c>
      <c r="P46" s="122">
        <v>11768526</v>
      </c>
      <c r="Q46" s="123">
        <v>12206365</v>
      </c>
      <c r="R46" s="123">
        <v>11568445</v>
      </c>
      <c r="S46" s="89">
        <f t="shared" si="3"/>
        <v>-637920</v>
      </c>
    </row>
    <row r="47" spans="2:19" ht="15.75" customHeight="1">
      <c r="B47" s="134" t="s">
        <v>173</v>
      </c>
      <c r="C47" s="135">
        <v>45</v>
      </c>
      <c r="D47" s="136">
        <v>47</v>
      </c>
      <c r="E47" s="136">
        <v>51</v>
      </c>
      <c r="F47" s="136">
        <v>48</v>
      </c>
      <c r="G47" s="137">
        <f t="shared" si="0"/>
        <v>-3</v>
      </c>
      <c r="H47" s="138">
        <v>2209</v>
      </c>
      <c r="I47" s="136">
        <v>2489</v>
      </c>
      <c r="J47" s="136">
        <v>2631</v>
      </c>
      <c r="K47" s="136">
        <v>2431</v>
      </c>
      <c r="L47" s="137">
        <f t="shared" si="1"/>
        <v>-200</v>
      </c>
      <c r="M47" s="138">
        <v>5503648</v>
      </c>
      <c r="N47" s="136">
        <v>5970573</v>
      </c>
      <c r="O47" s="137">
        <v>5970573</v>
      </c>
      <c r="P47" s="138">
        <v>5970573</v>
      </c>
      <c r="Q47" s="136">
        <v>6163979</v>
      </c>
      <c r="R47" s="136">
        <v>6079713</v>
      </c>
      <c r="S47" s="137">
        <f t="shared" si="3"/>
        <v>-84266</v>
      </c>
    </row>
    <row r="48" spans="2:19" ht="14.25" customHeight="1">
      <c r="B48" s="48" t="s">
        <v>49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9"/>
      <c r="O48" s="44"/>
      <c r="P48" s="44"/>
      <c r="Q48" s="49"/>
      <c r="R48" s="49"/>
      <c r="S48" s="44"/>
    </row>
    <row r="49" spans="2:24" ht="14.25" customHeight="1">
      <c r="B49" s="48" t="s">
        <v>187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9"/>
      <c r="O49" s="44"/>
      <c r="P49" s="44"/>
      <c r="Q49" s="49"/>
      <c r="R49" s="49"/>
      <c r="S49" s="44"/>
    </row>
    <row r="50" spans="2:24" ht="14.25" customHeight="1">
      <c r="B50" s="16" t="s">
        <v>188</v>
      </c>
      <c r="C50" s="50"/>
      <c r="D50" s="50"/>
      <c r="E50" s="50"/>
      <c r="F50" s="50"/>
      <c r="G50" s="50"/>
      <c r="H50" s="46"/>
      <c r="I50" s="46"/>
      <c r="J50" s="46"/>
      <c r="K50" s="46"/>
      <c r="L50" s="46"/>
      <c r="M50" s="46"/>
      <c r="N50" s="49"/>
      <c r="O50" s="46"/>
      <c r="P50" s="46"/>
      <c r="Q50" s="49"/>
      <c r="R50" s="49"/>
      <c r="S50" s="46"/>
    </row>
    <row r="51" spans="2:24">
      <c r="D51" s="11"/>
      <c r="E51" s="11"/>
      <c r="F51" s="11"/>
      <c r="I51" s="11"/>
      <c r="J51" s="11"/>
      <c r="K51" s="11"/>
      <c r="M51" s="11"/>
      <c r="N51" s="49"/>
      <c r="P51" s="11"/>
      <c r="Q51" s="49"/>
      <c r="R51" s="49"/>
    </row>
    <row r="52" spans="2:24" ht="14.2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2"/>
      <c r="O52" s="51"/>
      <c r="P52" s="51"/>
      <c r="Q52" s="52"/>
      <c r="R52" s="52"/>
      <c r="S52" s="51"/>
      <c r="T52" s="51"/>
      <c r="U52" s="51"/>
      <c r="V52" s="51"/>
      <c r="W52" s="51"/>
      <c r="X52" s="51"/>
    </row>
    <row r="53" spans="2:24" ht="14.2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2"/>
      <c r="O53" s="51"/>
      <c r="P53" s="51"/>
      <c r="Q53" s="52"/>
      <c r="R53" s="52"/>
      <c r="S53" s="51"/>
      <c r="T53" s="51"/>
      <c r="U53" s="51"/>
      <c r="V53" s="51"/>
      <c r="W53" s="51"/>
      <c r="X53" s="51"/>
    </row>
    <row r="54" spans="2:24" ht="14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2"/>
      <c r="O54" s="51"/>
      <c r="P54" s="51"/>
      <c r="Q54" s="52"/>
      <c r="R54" s="52"/>
      <c r="S54" s="51"/>
      <c r="T54" s="51"/>
      <c r="U54" s="51"/>
      <c r="V54" s="51"/>
      <c r="W54" s="51"/>
      <c r="X54" s="51"/>
    </row>
    <row r="55" spans="2:24">
      <c r="N55" s="49"/>
      <c r="Q55" s="49"/>
      <c r="R55" s="49"/>
    </row>
    <row r="56" spans="2:24">
      <c r="N56" s="49"/>
      <c r="Q56" s="49"/>
      <c r="R56" s="49"/>
    </row>
    <row r="57" spans="2:24">
      <c r="N57" s="49"/>
      <c r="Q57" s="49"/>
      <c r="R57" s="49"/>
    </row>
    <row r="58" spans="2:24">
      <c r="N58" s="49"/>
      <c r="Q58" s="49"/>
      <c r="R58" s="49"/>
    </row>
    <row r="59" spans="2:24">
      <c r="N59" s="49"/>
      <c r="Q59" s="49"/>
      <c r="R59" s="49"/>
    </row>
    <row r="60" spans="2:24">
      <c r="N60" s="49"/>
      <c r="Q60" s="49"/>
      <c r="R60" s="49"/>
    </row>
    <row r="61" spans="2:24">
      <c r="N61" s="49"/>
      <c r="Q61" s="49"/>
      <c r="R61" s="49"/>
    </row>
    <row r="62" spans="2:24">
      <c r="N62" s="49"/>
      <c r="Q62" s="49"/>
      <c r="R62" s="49"/>
    </row>
    <row r="63" spans="2:24">
      <c r="N63" s="49"/>
      <c r="Q63" s="49"/>
      <c r="R63" s="49"/>
    </row>
    <row r="64" spans="2:24">
      <c r="N64" s="49"/>
      <c r="Q64" s="49"/>
      <c r="R64" s="49"/>
    </row>
    <row r="65" spans="14:18">
      <c r="N65" s="49"/>
      <c r="Q65" s="49"/>
      <c r="R65" s="49"/>
    </row>
    <row r="66" spans="14:18">
      <c r="N66" s="49"/>
      <c r="Q66" s="49"/>
      <c r="R66" s="49"/>
    </row>
    <row r="67" spans="14:18">
      <c r="N67" s="49"/>
      <c r="Q67" s="49"/>
      <c r="R67" s="49"/>
    </row>
  </sheetData>
  <customSheetViews>
    <customSheetView guid="{CD237F93-D507-46A3-BD78-34D8B99092D1}" scale="85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65" firstPageNumber="4294963191" orientation="portrait"/>
      <headerFooter scaleWithDoc="0" alignWithMargins="0">
        <oddHeader>&amp;R&amp;"ＭＳ Ｐ明朝,斜体"工　　　業</oddHeader>
        <oddFooter>&amp;C－39－</oddFooter>
      </headerFooter>
    </customSheetView>
    <customSheetView guid="{E6102C81-66EB-431A-8D8E-4AF70093C129}" scale="85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65" firstPageNumber="4294963191" orientation="portrait"/>
      <headerFooter scaleWithDoc="0" alignWithMargins="0">
        <oddHeader>&amp;R&amp;"ＭＳ Ｐ明朝,斜体"工　　　業</oddHeader>
        <oddFooter>&amp;C－39－</oddFooter>
      </headerFooter>
    </customSheetView>
    <customSheetView guid="{499EFEED-8286-4845-A121-435A7A306641}" scale="85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65" firstPageNumber="4294963191" orientation="portrait"/>
      <headerFooter scaleWithDoc="0" alignWithMargins="0">
        <oddHeader>&amp;R&amp;"ＭＳ Ｐ明朝,斜体"工　　　業</oddHeader>
        <oddFooter>&amp;C－39－</oddFooter>
      </headerFooter>
    </customSheetView>
    <customSheetView guid="{E2CC9FC4-0BC0-436E-ADCD-359C2FAFDB29}" scale="85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65" firstPageNumber="4294963191" orientation="portrait"/>
      <headerFooter scaleWithDoc="0" alignWithMargins="0">
        <oddHeader>&amp;R&amp;"ＭＳ Ｐ明朝,斜体"工　　　業</oddHeader>
        <oddFooter>&amp;C－39－</oddFooter>
      </headerFooter>
    </customSheetView>
  </customSheetViews>
  <mergeCells count="5">
    <mergeCell ref="B3:B4"/>
    <mergeCell ref="C3:G3"/>
    <mergeCell ref="H3:L3"/>
    <mergeCell ref="M3:O3"/>
    <mergeCell ref="Q3:S3"/>
  </mergeCells>
  <phoneticPr fontId="8"/>
  <hyperlinks>
    <hyperlink ref="A1" location="目次!C44" display="目次" xr:uid="{00000000-0004-0000-0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4294963191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37</vt:lpstr>
      <vt:lpstr>38</vt:lpstr>
      <vt:lpstr>39</vt:lpstr>
      <vt:lpstr>40</vt:lpstr>
      <vt:lpstr>'37'!Print_Area</vt:lpstr>
      <vt:lpstr>'38'!Print_Area</vt:lpstr>
      <vt:lpstr>'39'!Print_Area</vt:lpstr>
      <vt:lpstr>'40'!Print_Area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